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workbookProtection workbookAlgorithmName="SHA-512" workbookHashValue="Lu3x1/g6MOjJ9r40xEQIXPL/fbchCqUVmuxrR1dqybS81kBF7fvr3u1EK81FmOQQcjs2w1Cq11aYpUoQYuTP5g==" workbookSaltValue="uhBHU9IXxAZbNRdfegwxwA==" workbookSpinCount="100000" lockStructure="1"/>
  <bookViews>
    <workbookView xWindow="0" yWindow="0" windowWidth="20730" windowHeight="11760"/>
  </bookViews>
  <sheets>
    <sheet name="költségvetés" sheetId="1" r:id="rId1"/>
    <sheet name="magyarázat" sheetId="2" r:id="rId2"/>
  </sheets>
  <definedNames>
    <definedName name="_xlnm._FilterDatabase" localSheetId="0" hidden="1">költségvetés!$V$37:$V$41</definedName>
    <definedName name="_xlnm.Print_Area" localSheetId="0">költségvetés!$A$1:$K$239</definedName>
  </definedNames>
  <calcPr calcId="152511"/>
</workbook>
</file>

<file path=xl/calcChain.xml><?xml version="1.0" encoding="utf-8"?>
<calcChain xmlns="http://schemas.openxmlformats.org/spreadsheetml/2006/main">
  <c r="K64" i="1" l="1"/>
  <c r="S193" i="1"/>
  <c r="S194" i="1"/>
  <c r="S195" i="1"/>
  <c r="S196" i="1"/>
  <c r="S197" i="1"/>
  <c r="S198" i="1"/>
  <c r="S199" i="1"/>
  <c r="S200" i="1"/>
  <c r="S201" i="1"/>
  <c r="S202" i="1"/>
  <c r="R193" i="1"/>
  <c r="R194" i="1"/>
  <c r="R195" i="1"/>
  <c r="R196" i="1"/>
  <c r="R197" i="1"/>
  <c r="R198" i="1"/>
  <c r="R199" i="1"/>
  <c r="R200" i="1"/>
  <c r="R201" i="1"/>
  <c r="R202" i="1"/>
  <c r="S192" i="1"/>
  <c r="S167" i="1"/>
  <c r="S168" i="1"/>
  <c r="S169" i="1"/>
  <c r="S170" i="1"/>
  <c r="S171" i="1"/>
  <c r="S172" i="1"/>
  <c r="S173" i="1"/>
  <c r="S174" i="1"/>
  <c r="S175" i="1"/>
  <c r="S176" i="1"/>
  <c r="R167" i="1"/>
  <c r="R168" i="1"/>
  <c r="R169" i="1"/>
  <c r="R170" i="1"/>
  <c r="R171" i="1"/>
  <c r="R172" i="1"/>
  <c r="R173" i="1"/>
  <c r="R174" i="1"/>
  <c r="R175" i="1"/>
  <c r="R176" i="1"/>
  <c r="S166" i="1"/>
  <c r="S177" i="1"/>
  <c r="R166" i="1"/>
  <c r="S141" i="1"/>
  <c r="S142" i="1"/>
  <c r="S143" i="1"/>
  <c r="S144" i="1"/>
  <c r="S145" i="1"/>
  <c r="S146" i="1"/>
  <c r="S147" i="1"/>
  <c r="S148" i="1"/>
  <c r="S149" i="1"/>
  <c r="S150" i="1"/>
  <c r="R141" i="1"/>
  <c r="R142" i="1"/>
  <c r="R143" i="1"/>
  <c r="R144" i="1"/>
  <c r="R145" i="1"/>
  <c r="R146" i="1"/>
  <c r="R147" i="1"/>
  <c r="R148" i="1"/>
  <c r="R149" i="1"/>
  <c r="R150" i="1"/>
  <c r="S140" i="1"/>
  <c r="S151" i="1"/>
  <c r="S115" i="1"/>
  <c r="S116" i="1"/>
  <c r="S117" i="1"/>
  <c r="S118" i="1"/>
  <c r="S119" i="1"/>
  <c r="S120" i="1"/>
  <c r="S121" i="1"/>
  <c r="S122" i="1"/>
  <c r="S123" i="1"/>
  <c r="S124" i="1"/>
  <c r="R115" i="1"/>
  <c r="R116" i="1"/>
  <c r="R117" i="1"/>
  <c r="R118" i="1"/>
  <c r="R119" i="1"/>
  <c r="R120" i="1"/>
  <c r="R121" i="1"/>
  <c r="R122" i="1"/>
  <c r="R123" i="1"/>
  <c r="R124" i="1"/>
  <c r="S114" i="1"/>
  <c r="S125" i="1"/>
  <c r="R114" i="1"/>
  <c r="S89" i="1"/>
  <c r="S90" i="1"/>
  <c r="S91" i="1"/>
  <c r="S92" i="1"/>
  <c r="S93" i="1"/>
  <c r="S94" i="1"/>
  <c r="S95" i="1"/>
  <c r="S96" i="1"/>
  <c r="S97" i="1"/>
  <c r="S98" i="1"/>
  <c r="R89" i="1"/>
  <c r="R90" i="1"/>
  <c r="R91" i="1"/>
  <c r="R92" i="1"/>
  <c r="R93" i="1"/>
  <c r="R94" i="1"/>
  <c r="R95" i="1"/>
  <c r="R96" i="1"/>
  <c r="R97" i="1"/>
  <c r="R98" i="1"/>
  <c r="S88" i="1"/>
  <c r="R88" i="1"/>
  <c r="S63" i="1"/>
  <c r="S64" i="1"/>
  <c r="S65" i="1"/>
  <c r="S66" i="1"/>
  <c r="S67" i="1"/>
  <c r="S68" i="1"/>
  <c r="S69" i="1"/>
  <c r="S70" i="1"/>
  <c r="S71" i="1"/>
  <c r="S72" i="1"/>
  <c r="R63" i="1"/>
  <c r="R64" i="1"/>
  <c r="R65" i="1"/>
  <c r="R66" i="1"/>
  <c r="R67" i="1"/>
  <c r="R68" i="1"/>
  <c r="R69" i="1"/>
  <c r="R70" i="1"/>
  <c r="R71" i="1"/>
  <c r="R72" i="1"/>
  <c r="S62" i="1"/>
  <c r="S73" i="1"/>
  <c r="R62" i="1"/>
  <c r="S37" i="1"/>
  <c r="S38" i="1"/>
  <c r="S39" i="1"/>
  <c r="S40" i="1"/>
  <c r="S41" i="1"/>
  <c r="S42" i="1"/>
  <c r="S43" i="1"/>
  <c r="S44" i="1"/>
  <c r="S45" i="1"/>
  <c r="S46" i="1"/>
  <c r="R37" i="1"/>
  <c r="R38" i="1"/>
  <c r="R47" i="1"/>
  <c r="R39" i="1"/>
  <c r="R40" i="1"/>
  <c r="R41" i="1"/>
  <c r="R42" i="1"/>
  <c r="R43" i="1"/>
  <c r="R44" i="1"/>
  <c r="R45" i="1"/>
  <c r="R46" i="1"/>
  <c r="S36" i="1"/>
  <c r="R36" i="1"/>
  <c r="S11" i="1"/>
  <c r="S12" i="1"/>
  <c r="S13" i="1"/>
  <c r="S14" i="1"/>
  <c r="S15" i="1"/>
  <c r="S16" i="1"/>
  <c r="S17" i="1"/>
  <c r="S18" i="1"/>
  <c r="S19" i="1"/>
  <c r="S20" i="1"/>
  <c r="S10" i="1"/>
  <c r="R11" i="1"/>
  <c r="R12" i="1"/>
  <c r="R13" i="1"/>
  <c r="R14" i="1"/>
  <c r="R15" i="1"/>
  <c r="R16" i="1"/>
  <c r="R17" i="1"/>
  <c r="R18" i="1"/>
  <c r="R19" i="1"/>
  <c r="R20" i="1"/>
  <c r="R10" i="1"/>
  <c r="Q193" i="1"/>
  <c r="Q194" i="1"/>
  <c r="Q195" i="1"/>
  <c r="Q196" i="1"/>
  <c r="Q197" i="1"/>
  <c r="Q198" i="1"/>
  <c r="Q199" i="1"/>
  <c r="Q200" i="1"/>
  <c r="Q201" i="1"/>
  <c r="Q202" i="1"/>
  <c r="P193" i="1"/>
  <c r="P194" i="1"/>
  <c r="P195" i="1"/>
  <c r="P196" i="1"/>
  <c r="P197" i="1"/>
  <c r="P198" i="1"/>
  <c r="P199" i="1"/>
  <c r="P200" i="1"/>
  <c r="P201" i="1"/>
  <c r="P202" i="1"/>
  <c r="Q192" i="1"/>
  <c r="Q167" i="1"/>
  <c r="Q168" i="1"/>
  <c r="Q169" i="1"/>
  <c r="Q170" i="1"/>
  <c r="Q171" i="1"/>
  <c r="Q172" i="1"/>
  <c r="Q173" i="1"/>
  <c r="Q174" i="1"/>
  <c r="Q175" i="1"/>
  <c r="Q176" i="1"/>
  <c r="P167" i="1"/>
  <c r="P168" i="1"/>
  <c r="P169" i="1"/>
  <c r="P170" i="1"/>
  <c r="P171" i="1"/>
  <c r="P172" i="1"/>
  <c r="P173" i="1"/>
  <c r="P174" i="1"/>
  <c r="P175" i="1"/>
  <c r="P176" i="1"/>
  <c r="Q166" i="1"/>
  <c r="Q141" i="1"/>
  <c r="Q142" i="1"/>
  <c r="Q143" i="1"/>
  <c r="Q144" i="1"/>
  <c r="Q145" i="1"/>
  <c r="Q146" i="1"/>
  <c r="Q147" i="1"/>
  <c r="Q148" i="1"/>
  <c r="Q149" i="1"/>
  <c r="Q150" i="1"/>
  <c r="P141" i="1"/>
  <c r="P142" i="1"/>
  <c r="P143" i="1"/>
  <c r="P144" i="1"/>
  <c r="P145" i="1"/>
  <c r="P146" i="1"/>
  <c r="P147" i="1"/>
  <c r="P148" i="1"/>
  <c r="P149" i="1"/>
  <c r="P150" i="1"/>
  <c r="Q140" i="1"/>
  <c r="Q151" i="1"/>
  <c r="P140" i="1"/>
  <c r="Q115" i="1"/>
  <c r="Q116" i="1"/>
  <c r="Q117" i="1"/>
  <c r="Q118" i="1"/>
  <c r="Q119" i="1"/>
  <c r="Q120" i="1"/>
  <c r="Q121" i="1"/>
  <c r="Q122" i="1"/>
  <c r="Q123" i="1"/>
  <c r="Q124" i="1"/>
  <c r="P115" i="1"/>
  <c r="P116" i="1"/>
  <c r="P117" i="1"/>
  <c r="P118" i="1"/>
  <c r="P119" i="1"/>
  <c r="P120" i="1"/>
  <c r="P121" i="1"/>
  <c r="P122" i="1"/>
  <c r="P123" i="1"/>
  <c r="P124" i="1"/>
  <c r="Q114" i="1"/>
  <c r="Q125" i="1"/>
  <c r="P114" i="1"/>
  <c r="P125" i="1"/>
  <c r="Q89" i="1"/>
  <c r="Q90" i="1"/>
  <c r="Q91" i="1"/>
  <c r="Q92" i="1"/>
  <c r="Q93" i="1"/>
  <c r="Q94" i="1"/>
  <c r="Q95" i="1"/>
  <c r="Q96" i="1"/>
  <c r="Q97" i="1"/>
  <c r="Q98" i="1"/>
  <c r="Q88" i="1"/>
  <c r="P89" i="1"/>
  <c r="P90" i="1"/>
  <c r="P91" i="1"/>
  <c r="P92" i="1"/>
  <c r="P93" i="1"/>
  <c r="P94" i="1"/>
  <c r="P95" i="1"/>
  <c r="P96" i="1"/>
  <c r="P97" i="1"/>
  <c r="P98" i="1"/>
  <c r="P88" i="1"/>
  <c r="Q63" i="1"/>
  <c r="Q64" i="1"/>
  <c r="Q65" i="1"/>
  <c r="Q66" i="1"/>
  <c r="Q67" i="1"/>
  <c r="Q68" i="1"/>
  <c r="Q69" i="1"/>
  <c r="Q70" i="1"/>
  <c r="Q71" i="1"/>
  <c r="Q72" i="1"/>
  <c r="Q62" i="1"/>
  <c r="Q73" i="1"/>
  <c r="P63" i="1"/>
  <c r="P64" i="1"/>
  <c r="P65" i="1"/>
  <c r="P66" i="1"/>
  <c r="P67" i="1"/>
  <c r="P68" i="1"/>
  <c r="P69" i="1"/>
  <c r="P70" i="1"/>
  <c r="P71" i="1"/>
  <c r="P72" i="1"/>
  <c r="P62" i="1"/>
  <c r="Q37" i="1"/>
  <c r="Q38" i="1"/>
  <c r="Q39" i="1"/>
  <c r="Q40" i="1"/>
  <c r="Q41" i="1"/>
  <c r="Q42" i="1"/>
  <c r="Q43" i="1"/>
  <c r="Q44" i="1"/>
  <c r="Q45" i="1"/>
  <c r="Q46" i="1"/>
  <c r="Q36" i="1"/>
  <c r="P37" i="1"/>
  <c r="P38" i="1"/>
  <c r="P39" i="1"/>
  <c r="P40" i="1"/>
  <c r="P41" i="1"/>
  <c r="P42" i="1"/>
  <c r="P43" i="1"/>
  <c r="P44" i="1"/>
  <c r="P45" i="1"/>
  <c r="P46" i="1"/>
  <c r="P36" i="1"/>
  <c r="P47" i="1"/>
  <c r="Q11" i="1"/>
  <c r="Q12" i="1"/>
  <c r="Q13" i="1"/>
  <c r="Q14" i="1"/>
  <c r="Q15" i="1"/>
  <c r="Q16" i="1"/>
  <c r="Q17" i="1"/>
  <c r="Q18" i="1"/>
  <c r="Q19" i="1"/>
  <c r="Q20" i="1"/>
  <c r="P11" i="1"/>
  <c r="P12" i="1"/>
  <c r="P13" i="1"/>
  <c r="P14" i="1"/>
  <c r="P15" i="1"/>
  <c r="P21" i="1" s="1"/>
  <c r="D233" i="1" s="1"/>
  <c r="P16" i="1"/>
  <c r="P17" i="1"/>
  <c r="P18" i="1"/>
  <c r="P19" i="1"/>
  <c r="P20" i="1"/>
  <c r="Q10" i="1"/>
  <c r="P10" i="1"/>
  <c r="O193" i="1"/>
  <c r="O194" i="1"/>
  <c r="O195" i="1"/>
  <c r="O196" i="1"/>
  <c r="O197" i="1"/>
  <c r="O198" i="1"/>
  <c r="O199" i="1"/>
  <c r="O200" i="1"/>
  <c r="O201" i="1"/>
  <c r="O202" i="1"/>
  <c r="N193" i="1"/>
  <c r="N194" i="1"/>
  <c r="N195" i="1"/>
  <c r="N196" i="1"/>
  <c r="N197" i="1"/>
  <c r="N198" i="1"/>
  <c r="N199" i="1"/>
  <c r="N200" i="1"/>
  <c r="N201" i="1"/>
  <c r="N202" i="1"/>
  <c r="O192" i="1"/>
  <c r="N192" i="1"/>
  <c r="N203" i="1"/>
  <c r="O167" i="1"/>
  <c r="O168" i="1"/>
  <c r="O169" i="1"/>
  <c r="O170" i="1"/>
  <c r="O177" i="1"/>
  <c r="O171" i="1"/>
  <c r="O172" i="1"/>
  <c r="O173" i="1"/>
  <c r="O174" i="1"/>
  <c r="O175" i="1"/>
  <c r="O176" i="1"/>
  <c r="N167" i="1"/>
  <c r="N168" i="1"/>
  <c r="N169" i="1"/>
  <c r="N170" i="1"/>
  <c r="N171" i="1"/>
  <c r="N172" i="1"/>
  <c r="N173" i="1"/>
  <c r="N174" i="1"/>
  <c r="N175" i="1"/>
  <c r="N176" i="1"/>
  <c r="N166" i="1"/>
  <c r="O166" i="1"/>
  <c r="O141" i="1"/>
  <c r="O142" i="1"/>
  <c r="O143" i="1"/>
  <c r="O144" i="1"/>
  <c r="O145" i="1"/>
  <c r="O146" i="1"/>
  <c r="O147" i="1"/>
  <c r="O148" i="1"/>
  <c r="O149" i="1"/>
  <c r="O150" i="1"/>
  <c r="N141" i="1"/>
  <c r="N142" i="1"/>
  <c r="N143" i="1"/>
  <c r="N144" i="1"/>
  <c r="N145" i="1"/>
  <c r="N146" i="1"/>
  <c r="N147" i="1"/>
  <c r="N148" i="1"/>
  <c r="N149" i="1"/>
  <c r="N150" i="1"/>
  <c r="O140" i="1"/>
  <c r="O151" i="1"/>
  <c r="N140" i="1"/>
  <c r="N151" i="1"/>
  <c r="O115" i="1"/>
  <c r="O116" i="1"/>
  <c r="O117" i="1"/>
  <c r="O118" i="1"/>
  <c r="O119" i="1"/>
  <c r="O120" i="1"/>
  <c r="O121" i="1"/>
  <c r="O122" i="1"/>
  <c r="O123" i="1"/>
  <c r="O124" i="1"/>
  <c r="O114" i="1"/>
  <c r="N115" i="1"/>
  <c r="N116" i="1"/>
  <c r="N117" i="1"/>
  <c r="N118" i="1"/>
  <c r="N119" i="1"/>
  <c r="N120" i="1"/>
  <c r="N121" i="1"/>
  <c r="N122" i="1"/>
  <c r="N123" i="1"/>
  <c r="N124" i="1"/>
  <c r="N114" i="1"/>
  <c r="O89" i="1"/>
  <c r="O90" i="1"/>
  <c r="O91" i="1"/>
  <c r="O92" i="1"/>
  <c r="O93" i="1"/>
  <c r="O94" i="1"/>
  <c r="O95" i="1"/>
  <c r="O96" i="1"/>
  <c r="O97" i="1"/>
  <c r="O98" i="1"/>
  <c r="O88" i="1"/>
  <c r="N89" i="1"/>
  <c r="N90" i="1"/>
  <c r="N91" i="1"/>
  <c r="N92" i="1"/>
  <c r="N93" i="1"/>
  <c r="N94" i="1"/>
  <c r="N95" i="1"/>
  <c r="N96" i="1"/>
  <c r="N97" i="1"/>
  <c r="N98" i="1"/>
  <c r="N88" i="1"/>
  <c r="O63" i="1"/>
  <c r="O64" i="1"/>
  <c r="O65" i="1"/>
  <c r="O66" i="1"/>
  <c r="O67" i="1"/>
  <c r="O68" i="1"/>
  <c r="O69" i="1"/>
  <c r="O70" i="1"/>
  <c r="O71" i="1"/>
  <c r="O72" i="1"/>
  <c r="N63" i="1"/>
  <c r="N64" i="1"/>
  <c r="N65" i="1"/>
  <c r="N66" i="1"/>
  <c r="N67" i="1"/>
  <c r="N68" i="1"/>
  <c r="N69" i="1"/>
  <c r="N70" i="1"/>
  <c r="N71" i="1"/>
  <c r="N72" i="1"/>
  <c r="O62" i="1"/>
  <c r="O73" i="1"/>
  <c r="N62" i="1"/>
  <c r="O37" i="1"/>
  <c r="O38" i="1"/>
  <c r="O47" i="1"/>
  <c r="O39" i="1"/>
  <c r="O40" i="1"/>
  <c r="O41" i="1"/>
  <c r="O42" i="1"/>
  <c r="O43" i="1"/>
  <c r="O44" i="1"/>
  <c r="O45" i="1"/>
  <c r="O46" i="1"/>
  <c r="O36" i="1"/>
  <c r="N37" i="1"/>
  <c r="N38" i="1"/>
  <c r="N47" i="1"/>
  <c r="N39" i="1"/>
  <c r="N40" i="1"/>
  <c r="N41" i="1"/>
  <c r="N42" i="1"/>
  <c r="N43" i="1"/>
  <c r="N44" i="1"/>
  <c r="N45" i="1"/>
  <c r="N46" i="1"/>
  <c r="N36" i="1"/>
  <c r="O11" i="1"/>
  <c r="O12" i="1"/>
  <c r="O13" i="1"/>
  <c r="O14" i="1"/>
  <c r="O15" i="1"/>
  <c r="O16" i="1"/>
  <c r="O17" i="1"/>
  <c r="O18" i="1"/>
  <c r="O19" i="1"/>
  <c r="O20" i="1"/>
  <c r="O10" i="1"/>
  <c r="O21" i="1"/>
  <c r="F232" i="1" s="1"/>
  <c r="N11" i="1"/>
  <c r="N12" i="1"/>
  <c r="N13" i="1"/>
  <c r="N14" i="1"/>
  <c r="N15" i="1"/>
  <c r="N16" i="1"/>
  <c r="N17" i="1"/>
  <c r="N18" i="1"/>
  <c r="N19" i="1"/>
  <c r="N20" i="1"/>
  <c r="M193" i="1"/>
  <c r="M194" i="1"/>
  <c r="M195" i="1"/>
  <c r="M196" i="1"/>
  <c r="M197" i="1"/>
  <c r="M198" i="1"/>
  <c r="M199" i="1"/>
  <c r="M200" i="1"/>
  <c r="M201" i="1"/>
  <c r="M202" i="1"/>
  <c r="M192" i="1"/>
  <c r="M167" i="1"/>
  <c r="M168" i="1"/>
  <c r="M169" i="1"/>
  <c r="M170" i="1"/>
  <c r="M171" i="1"/>
  <c r="M172" i="1"/>
  <c r="M173" i="1"/>
  <c r="M174" i="1"/>
  <c r="M175" i="1"/>
  <c r="M176" i="1"/>
  <c r="M166" i="1"/>
  <c r="M177" i="1"/>
  <c r="M141" i="1"/>
  <c r="M142" i="1"/>
  <c r="M143" i="1"/>
  <c r="M144" i="1"/>
  <c r="M145" i="1"/>
  <c r="M146" i="1"/>
  <c r="M147" i="1"/>
  <c r="M148" i="1"/>
  <c r="M149" i="1"/>
  <c r="M150" i="1"/>
  <c r="M140" i="1"/>
  <c r="M151" i="1"/>
  <c r="M115" i="1"/>
  <c r="M116" i="1"/>
  <c r="M117" i="1"/>
  <c r="M118" i="1"/>
  <c r="M119" i="1"/>
  <c r="M120" i="1"/>
  <c r="M121" i="1"/>
  <c r="M122" i="1"/>
  <c r="M123" i="1"/>
  <c r="M124" i="1"/>
  <c r="M114" i="1"/>
  <c r="M125" i="1"/>
  <c r="M89" i="1"/>
  <c r="M90" i="1"/>
  <c r="M91" i="1"/>
  <c r="M92" i="1"/>
  <c r="M93" i="1"/>
  <c r="M94" i="1"/>
  <c r="M95" i="1"/>
  <c r="M96" i="1"/>
  <c r="M97" i="1"/>
  <c r="M98" i="1"/>
  <c r="M88" i="1"/>
  <c r="M99" i="1"/>
  <c r="M63" i="1"/>
  <c r="M64" i="1"/>
  <c r="M65" i="1"/>
  <c r="M66" i="1"/>
  <c r="M67" i="1"/>
  <c r="M68" i="1"/>
  <c r="M69" i="1"/>
  <c r="M70" i="1"/>
  <c r="M71" i="1"/>
  <c r="M72" i="1"/>
  <c r="M62" i="1"/>
  <c r="M73" i="1"/>
  <c r="M37" i="1"/>
  <c r="M38" i="1"/>
  <c r="M47" i="1"/>
  <c r="M39" i="1"/>
  <c r="M40" i="1"/>
  <c r="M41" i="1"/>
  <c r="M42" i="1"/>
  <c r="M43" i="1"/>
  <c r="M44" i="1"/>
  <c r="M45" i="1"/>
  <c r="M46" i="1"/>
  <c r="M36" i="1"/>
  <c r="K36" i="1"/>
  <c r="M19" i="1"/>
  <c r="M20" i="1"/>
  <c r="M11" i="1"/>
  <c r="M12" i="1"/>
  <c r="M13" i="1"/>
  <c r="M14" i="1"/>
  <c r="M15" i="1"/>
  <c r="M16" i="1"/>
  <c r="M17" i="1"/>
  <c r="M18" i="1"/>
  <c r="M10" i="1"/>
  <c r="L193" i="1"/>
  <c r="L194" i="1"/>
  <c r="L195" i="1"/>
  <c r="L196" i="1"/>
  <c r="L197" i="1"/>
  <c r="L198" i="1"/>
  <c r="L199" i="1"/>
  <c r="L200" i="1"/>
  <c r="L201" i="1"/>
  <c r="L202" i="1"/>
  <c r="L167" i="1"/>
  <c r="L168" i="1"/>
  <c r="L169" i="1"/>
  <c r="L170" i="1"/>
  <c r="L171" i="1"/>
  <c r="L172" i="1"/>
  <c r="L173" i="1"/>
  <c r="L174" i="1"/>
  <c r="L175" i="1"/>
  <c r="L176" i="1"/>
  <c r="L166" i="1"/>
  <c r="L177" i="1"/>
  <c r="L141" i="1"/>
  <c r="L142" i="1"/>
  <c r="L143" i="1"/>
  <c r="L144" i="1"/>
  <c r="L145" i="1"/>
  <c r="L146" i="1"/>
  <c r="L147" i="1"/>
  <c r="L148" i="1"/>
  <c r="L149" i="1"/>
  <c r="L150" i="1"/>
  <c r="L140" i="1"/>
  <c r="L151" i="1"/>
  <c r="L115" i="1"/>
  <c r="L116" i="1"/>
  <c r="L117" i="1"/>
  <c r="L118" i="1"/>
  <c r="L119" i="1"/>
  <c r="L120" i="1"/>
  <c r="L121" i="1"/>
  <c r="L122" i="1"/>
  <c r="L123" i="1"/>
  <c r="L124" i="1"/>
  <c r="L89" i="1"/>
  <c r="L90" i="1"/>
  <c r="L91" i="1"/>
  <c r="L92" i="1"/>
  <c r="L93" i="1"/>
  <c r="L99" i="1"/>
  <c r="L94" i="1"/>
  <c r="L95" i="1"/>
  <c r="L96" i="1"/>
  <c r="L97" i="1"/>
  <c r="L98" i="1"/>
  <c r="L88" i="1"/>
  <c r="L63" i="1"/>
  <c r="L64" i="1"/>
  <c r="L65" i="1"/>
  <c r="L66" i="1"/>
  <c r="L67" i="1"/>
  <c r="L68" i="1"/>
  <c r="L69" i="1"/>
  <c r="L70" i="1"/>
  <c r="L71" i="1"/>
  <c r="L72" i="1"/>
  <c r="L62" i="1"/>
  <c r="L73" i="1"/>
  <c r="L11" i="1"/>
  <c r="L12" i="1"/>
  <c r="L13" i="1"/>
  <c r="L14" i="1"/>
  <c r="L16" i="1"/>
  <c r="L17" i="1"/>
  <c r="L18" i="1"/>
  <c r="L19" i="1"/>
  <c r="L20" i="1"/>
  <c r="L37" i="1"/>
  <c r="L38" i="1"/>
  <c r="L39" i="1"/>
  <c r="L40" i="1"/>
  <c r="L41" i="1"/>
  <c r="L42" i="1"/>
  <c r="L43" i="1"/>
  <c r="L44" i="1"/>
  <c r="L45" i="1"/>
  <c r="L46" i="1"/>
  <c r="L36" i="1"/>
  <c r="T15" i="1"/>
  <c r="T11" i="1"/>
  <c r="T10" i="1"/>
  <c r="T21" i="1" s="1"/>
  <c r="D227" i="1" s="1"/>
  <c r="T12" i="1"/>
  <c r="K15" i="1"/>
  <c r="U62" i="1"/>
  <c r="K167" i="1"/>
  <c r="K71" i="1"/>
  <c r="K11" i="1"/>
  <c r="K12" i="1"/>
  <c r="K13" i="1"/>
  <c r="K14" i="1"/>
  <c r="K16" i="1"/>
  <c r="K17" i="1"/>
  <c r="K18" i="1"/>
  <c r="K19" i="1"/>
  <c r="K62" i="1"/>
  <c r="T63" i="1"/>
  <c r="T64" i="1"/>
  <c r="T65" i="1"/>
  <c r="T66" i="1"/>
  <c r="T67" i="1"/>
  <c r="T68" i="1"/>
  <c r="T69" i="1"/>
  <c r="T70" i="1"/>
  <c r="T71" i="1"/>
  <c r="T72" i="1"/>
  <c r="T62" i="1"/>
  <c r="T37" i="1"/>
  <c r="T38" i="1"/>
  <c r="T39" i="1"/>
  <c r="T40" i="1"/>
  <c r="T47" i="1"/>
  <c r="D228" i="1"/>
  <c r="T41" i="1"/>
  <c r="T42" i="1"/>
  <c r="T43" i="1"/>
  <c r="T44" i="1"/>
  <c r="T45" i="1"/>
  <c r="T36" i="1"/>
  <c r="T13" i="1"/>
  <c r="T14" i="1"/>
  <c r="T16" i="1"/>
  <c r="T17" i="1"/>
  <c r="T18" i="1"/>
  <c r="T19" i="1"/>
  <c r="T20" i="1"/>
  <c r="U63" i="1"/>
  <c r="U64" i="1"/>
  <c r="U65" i="1"/>
  <c r="U66" i="1"/>
  <c r="U67" i="1"/>
  <c r="U68" i="1"/>
  <c r="U69" i="1"/>
  <c r="U70" i="1"/>
  <c r="U71" i="1"/>
  <c r="U72" i="1"/>
  <c r="G10" i="1"/>
  <c r="K10" i="1"/>
  <c r="G11" i="1"/>
  <c r="I11" i="1"/>
  <c r="G12" i="1"/>
  <c r="I12" i="1"/>
  <c r="G13" i="1"/>
  <c r="I13" i="1"/>
  <c r="G14" i="1"/>
  <c r="I14" i="1"/>
  <c r="G15" i="1"/>
  <c r="I15" i="1" s="1"/>
  <c r="G16" i="1"/>
  <c r="I16" i="1"/>
  <c r="G17" i="1"/>
  <c r="I17" i="1"/>
  <c r="G18" i="1"/>
  <c r="I18" i="1"/>
  <c r="K201" i="1"/>
  <c r="G201" i="1"/>
  <c r="I201" i="1"/>
  <c r="K200" i="1"/>
  <c r="G200" i="1"/>
  <c r="I200" i="1"/>
  <c r="K199" i="1"/>
  <c r="G199" i="1"/>
  <c r="I199" i="1"/>
  <c r="K198" i="1"/>
  <c r="G198" i="1"/>
  <c r="I198" i="1"/>
  <c r="K197" i="1"/>
  <c r="G197" i="1"/>
  <c r="I197" i="1"/>
  <c r="K196" i="1"/>
  <c r="G196" i="1"/>
  <c r="I196" i="1"/>
  <c r="K195" i="1"/>
  <c r="G195" i="1"/>
  <c r="I195" i="1"/>
  <c r="K194" i="1"/>
  <c r="G194" i="1"/>
  <c r="I194" i="1"/>
  <c r="K193" i="1"/>
  <c r="G193" i="1"/>
  <c r="I193" i="1"/>
  <c r="K192" i="1"/>
  <c r="G192" i="1"/>
  <c r="I192" i="1"/>
  <c r="P192" i="1"/>
  <c r="L192" i="1"/>
  <c r="L203" i="1"/>
  <c r="K175" i="1"/>
  <c r="G175" i="1"/>
  <c r="I175" i="1"/>
  <c r="K174" i="1"/>
  <c r="G174" i="1"/>
  <c r="I174" i="1"/>
  <c r="K173" i="1"/>
  <c r="G173" i="1"/>
  <c r="I173" i="1"/>
  <c r="K172" i="1"/>
  <c r="G172" i="1"/>
  <c r="I172" i="1"/>
  <c r="K171" i="1"/>
  <c r="G171" i="1"/>
  <c r="I171" i="1"/>
  <c r="K170" i="1"/>
  <c r="G170" i="1"/>
  <c r="I170" i="1"/>
  <c r="K169" i="1"/>
  <c r="G169" i="1"/>
  <c r="I169" i="1"/>
  <c r="K168" i="1"/>
  <c r="G168" i="1"/>
  <c r="I168" i="1"/>
  <c r="G167" i="1"/>
  <c r="I167" i="1"/>
  <c r="K166" i="1"/>
  <c r="G166" i="1"/>
  <c r="I166" i="1"/>
  <c r="P166" i="1"/>
  <c r="P177" i="1"/>
  <c r="K149" i="1"/>
  <c r="G149" i="1"/>
  <c r="I149" i="1"/>
  <c r="K148" i="1"/>
  <c r="G148" i="1"/>
  <c r="I148" i="1"/>
  <c r="K147" i="1"/>
  <c r="G147" i="1"/>
  <c r="I147" i="1"/>
  <c r="K146" i="1"/>
  <c r="G146" i="1"/>
  <c r="I146" i="1"/>
  <c r="K145" i="1"/>
  <c r="G145" i="1"/>
  <c r="I145" i="1"/>
  <c r="K144" i="1"/>
  <c r="G144" i="1"/>
  <c r="I144" i="1"/>
  <c r="K143" i="1"/>
  <c r="G143" i="1"/>
  <c r="I143" i="1"/>
  <c r="K142" i="1"/>
  <c r="G142" i="1"/>
  <c r="I142" i="1"/>
  <c r="K141" i="1"/>
  <c r="G141" i="1"/>
  <c r="I141" i="1"/>
  <c r="K140" i="1"/>
  <c r="G140" i="1"/>
  <c r="I140" i="1"/>
  <c r="R140" i="1"/>
  <c r="K123" i="1"/>
  <c r="G123" i="1"/>
  <c r="I123" i="1"/>
  <c r="K122" i="1"/>
  <c r="G122" i="1"/>
  <c r="I122" i="1"/>
  <c r="K121" i="1"/>
  <c r="G121" i="1"/>
  <c r="I121" i="1"/>
  <c r="K120" i="1"/>
  <c r="G120" i="1"/>
  <c r="I120" i="1"/>
  <c r="K119" i="1"/>
  <c r="G119" i="1"/>
  <c r="I119" i="1"/>
  <c r="K118" i="1"/>
  <c r="G118" i="1"/>
  <c r="I118" i="1"/>
  <c r="K117" i="1"/>
  <c r="G117" i="1"/>
  <c r="I117" i="1"/>
  <c r="K116" i="1"/>
  <c r="G116" i="1"/>
  <c r="I116" i="1"/>
  <c r="K115" i="1"/>
  <c r="G115" i="1"/>
  <c r="I115" i="1"/>
  <c r="K114" i="1"/>
  <c r="G114" i="1"/>
  <c r="I114" i="1"/>
  <c r="L114" i="1"/>
  <c r="K97" i="1"/>
  <c r="G97" i="1"/>
  <c r="I97" i="1"/>
  <c r="K96" i="1"/>
  <c r="G96" i="1"/>
  <c r="I96" i="1"/>
  <c r="K95" i="1"/>
  <c r="G95" i="1"/>
  <c r="I95" i="1"/>
  <c r="K94" i="1"/>
  <c r="G94" i="1"/>
  <c r="I94" i="1"/>
  <c r="K93" i="1"/>
  <c r="G93" i="1"/>
  <c r="I93" i="1"/>
  <c r="K92" i="1"/>
  <c r="G92" i="1"/>
  <c r="I92" i="1"/>
  <c r="K91" i="1"/>
  <c r="G91" i="1"/>
  <c r="I91" i="1"/>
  <c r="K90" i="1"/>
  <c r="G90" i="1"/>
  <c r="I90" i="1"/>
  <c r="K89" i="1"/>
  <c r="G89" i="1"/>
  <c r="I89" i="1"/>
  <c r="K88" i="1"/>
  <c r="G88" i="1"/>
  <c r="I88" i="1"/>
  <c r="G71" i="1"/>
  <c r="I71" i="1"/>
  <c r="K70" i="1"/>
  <c r="G70" i="1"/>
  <c r="I70" i="1"/>
  <c r="K69" i="1"/>
  <c r="G69" i="1"/>
  <c r="I69" i="1"/>
  <c r="K68" i="1"/>
  <c r="G68" i="1"/>
  <c r="I68" i="1"/>
  <c r="K67" i="1"/>
  <c r="G67" i="1"/>
  <c r="I67" i="1"/>
  <c r="K66" i="1"/>
  <c r="G66" i="1"/>
  <c r="I66" i="1"/>
  <c r="K65" i="1"/>
  <c r="G65" i="1"/>
  <c r="I65" i="1"/>
  <c r="G64" i="1"/>
  <c r="I64" i="1"/>
  <c r="K63" i="1"/>
  <c r="G63" i="1"/>
  <c r="G62" i="1"/>
  <c r="I62" i="1"/>
  <c r="K45" i="1"/>
  <c r="G45" i="1"/>
  <c r="I45" i="1"/>
  <c r="K44" i="1"/>
  <c r="G44" i="1"/>
  <c r="I44" i="1"/>
  <c r="K43" i="1"/>
  <c r="G43" i="1"/>
  <c r="I43" i="1"/>
  <c r="K42" i="1"/>
  <c r="G42" i="1"/>
  <c r="I42" i="1"/>
  <c r="K41" i="1"/>
  <c r="G41" i="1"/>
  <c r="I41" i="1"/>
  <c r="K40" i="1"/>
  <c r="G40" i="1"/>
  <c r="I40" i="1"/>
  <c r="K39" i="1"/>
  <c r="G39" i="1"/>
  <c r="I39" i="1"/>
  <c r="K38" i="1"/>
  <c r="G38" i="1"/>
  <c r="I38" i="1"/>
  <c r="K37" i="1"/>
  <c r="G37" i="1"/>
  <c r="I37" i="1"/>
  <c r="G36" i="1"/>
  <c r="I36" i="1"/>
  <c r="G19" i="1"/>
  <c r="I19" i="1"/>
  <c r="J203" i="1"/>
  <c r="J177" i="1"/>
  <c r="D225" i="1"/>
  <c r="J151" i="1"/>
  <c r="D224" i="1"/>
  <c r="J125" i="1"/>
  <c r="J99" i="1"/>
  <c r="J73" i="1"/>
  <c r="J47" i="1"/>
  <c r="J21" i="1"/>
  <c r="D223" i="1" s="1"/>
  <c r="I10" i="1"/>
  <c r="N10" i="1"/>
  <c r="N21" i="1" s="1"/>
  <c r="D232" i="1" s="1"/>
  <c r="L10" i="1"/>
  <c r="N73" i="1"/>
  <c r="Q203" i="1"/>
  <c r="O125" i="1"/>
  <c r="R192" i="1"/>
  <c r="R203" i="1"/>
  <c r="M203" i="1"/>
  <c r="I202" i="1"/>
  <c r="K202" i="1"/>
  <c r="O203" i="1"/>
  <c r="S203" i="1"/>
  <c r="P203" i="1"/>
  <c r="N177" i="1"/>
  <c r="I176" i="1"/>
  <c r="K176" i="1"/>
  <c r="R177" i="1"/>
  <c r="I150" i="1"/>
  <c r="K150" i="1"/>
  <c r="P151" i="1"/>
  <c r="R151" i="1"/>
  <c r="L125" i="1"/>
  <c r="I124" i="1"/>
  <c r="K124" i="1"/>
  <c r="N125" i="1"/>
  <c r="R125" i="1"/>
  <c r="J219" i="1"/>
  <c r="G226" i="1" s="1"/>
  <c r="N99" i="1"/>
  <c r="I98" i="1"/>
  <c r="K98" i="1"/>
  <c r="S99" i="1"/>
  <c r="P99" i="1"/>
  <c r="T73" i="1"/>
  <c r="D229" i="1"/>
  <c r="U73" i="1"/>
  <c r="D226" i="1"/>
  <c r="I72" i="1"/>
  <c r="K72" i="1"/>
  <c r="P73" i="1"/>
  <c r="R73" i="1"/>
  <c r="I46" i="1"/>
  <c r="K46" i="1"/>
  <c r="L47" i="1"/>
  <c r="Q47" i="1"/>
  <c r="S47" i="1"/>
  <c r="S21" i="1"/>
  <c r="F234" i="1" s="1"/>
  <c r="Q21" i="1"/>
  <c r="F233" i="1" s="1"/>
  <c r="Q177" i="1"/>
  <c r="Q99" i="1"/>
  <c r="R99" i="1"/>
  <c r="O99" i="1"/>
  <c r="G229" i="1" l="1"/>
  <c r="M21" i="1"/>
  <c r="F231" i="1" s="1"/>
  <c r="R21" i="1"/>
  <c r="D234" i="1" s="1"/>
  <c r="E234" i="1" s="1"/>
  <c r="E223" i="1"/>
  <c r="G223" i="1"/>
  <c r="E228" i="1"/>
  <c r="E225" i="1"/>
  <c r="G225" i="1"/>
  <c r="G228" i="1"/>
  <c r="E224" i="1"/>
  <c r="E226" i="1"/>
  <c r="G224" i="1"/>
  <c r="E229" i="1"/>
  <c r="E232" i="1"/>
  <c r="L15" i="1"/>
  <c r="L21" i="1" s="1"/>
  <c r="D231" i="1" s="1"/>
  <c r="I20" i="1"/>
  <c r="E233" i="1"/>
  <c r="E227" i="1"/>
  <c r="G227" i="1"/>
  <c r="E231" i="1" l="1"/>
  <c r="J217" i="1"/>
  <c r="J218" i="1" s="1"/>
  <c r="K20" i="1"/>
</calcChain>
</file>

<file path=xl/sharedStrings.xml><?xml version="1.0" encoding="utf-8"?>
<sst xmlns="http://schemas.openxmlformats.org/spreadsheetml/2006/main" count="342" uniqueCount="181">
  <si>
    <t>Igényelt támogatás</t>
  </si>
  <si>
    <t>Pályázó neve:</t>
  </si>
  <si>
    <t>Pályázat címe:</t>
  </si>
  <si>
    <t>1.1</t>
  </si>
  <si>
    <t>1.2</t>
  </si>
  <si>
    <t>2.1</t>
  </si>
  <si>
    <t>2.2</t>
  </si>
  <si>
    <t>3.2</t>
  </si>
  <si>
    <t>4.1</t>
  </si>
  <si>
    <t>4.2</t>
  </si>
  <si>
    <t>5.1</t>
  </si>
  <si>
    <t>5.2</t>
  </si>
  <si>
    <t>1.3</t>
  </si>
  <si>
    <t>1.4</t>
  </si>
  <si>
    <t>1.5</t>
  </si>
  <si>
    <t>1.6</t>
  </si>
  <si>
    <t>1.7</t>
  </si>
  <si>
    <t>2.3</t>
  </si>
  <si>
    <t>2.4</t>
  </si>
  <si>
    <t>2.5</t>
  </si>
  <si>
    <t>2.6</t>
  </si>
  <si>
    <t>2.7</t>
  </si>
  <si>
    <t>2.8</t>
  </si>
  <si>
    <t>4.3</t>
  </si>
  <si>
    <t>4.4</t>
  </si>
  <si>
    <t>4.5</t>
  </si>
  <si>
    <t>4.6</t>
  </si>
  <si>
    <t>4.7</t>
  </si>
  <si>
    <t>4.8</t>
  </si>
  <si>
    <t>5.3</t>
  </si>
  <si>
    <t>5.4</t>
  </si>
  <si>
    <t>5.5</t>
  </si>
  <si>
    <t>5.6</t>
  </si>
  <si>
    <t>5.7</t>
  </si>
  <si>
    <t>5.8</t>
  </si>
  <si>
    <t>1.8</t>
  </si>
  <si>
    <t>1.9</t>
  </si>
  <si>
    <t>1.10</t>
  </si>
  <si>
    <t>2.9</t>
  </si>
  <si>
    <t>2.10</t>
  </si>
  <si>
    <t>4.9</t>
  </si>
  <si>
    <t>4.10</t>
  </si>
  <si>
    <t>5.9</t>
  </si>
  <si>
    <t>5.10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</si>
  <si>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</si>
  <si>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</si>
  <si>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</si>
  <si>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</si>
  <si>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</si>
  <si>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</si>
  <si>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</si>
  <si>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</si>
  <si>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</si>
  <si>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</si>
  <si>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3.3</t>
  </si>
  <si>
    <r>
      <rPr>
        <b/>
        <sz val="11"/>
        <color indexed="8"/>
        <rFont val="Calibri"/>
        <family val="2"/>
        <charset val="238"/>
      </rPr>
      <t>Sorok törlése:</t>
    </r>
    <r>
      <rPr>
        <sz val="11"/>
        <color theme="1"/>
        <rFont val="Calibri"/>
        <family val="2"/>
        <charset val="238"/>
        <scheme val="minor"/>
      </rPr>
      <t xml:space="preserve"> Üresen maradt sort érdemes kitörölni, de kérjük, ilyenkor fokozottan figyeljenek a képletekre. Azaz ellenőrizzék, hogy az összegző cellák képletei a szükséges sorokat tartalmazzák. </t>
    </r>
  </si>
  <si>
    <t xml:space="preserve">Kérjük, a táblázat kitöltése előtt figyelmesen olvassa el a pályázati útmutatót! </t>
  </si>
  <si>
    <t>Ssz.</t>
  </si>
  <si>
    <t>Költségkategória: I.  PROJEKTELŐKÉSZÍTÉS</t>
  </si>
  <si>
    <t>Nettó egységár (Ft)</t>
  </si>
  <si>
    <t>Nettó egységárra jutó ÁFA</t>
  </si>
  <si>
    <t>Mennyiség</t>
  </si>
  <si>
    <t>Bruttó egységár (Ft)</t>
  </si>
  <si>
    <t>Teljes Költség (Ft)</t>
  </si>
  <si>
    <t xml:space="preserve">Költségek szöveges indoklása </t>
  </si>
  <si>
    <t>TOP-7.1.1-16-H-016-2</t>
  </si>
  <si>
    <t>Pályázati felhívás azonosító száma:</t>
  </si>
  <si>
    <t>Költségkategória: II. BERUHÁZÁSHOZ KAPCSOLÓDÓ KÖLTSÉGEK</t>
  </si>
  <si>
    <t>Költségkategória: III. SZAKMAI MEGVALÓSÍTÁSHOZ KAPCSOLÓDÓ SZOLGÁLTATÁSOK KÖLTSÉGEI</t>
  </si>
  <si>
    <t xml:space="preserve">3.1 </t>
  </si>
  <si>
    <t>3.4</t>
  </si>
  <si>
    <t>3.5</t>
  </si>
  <si>
    <t>3.6</t>
  </si>
  <si>
    <t>3.7</t>
  </si>
  <si>
    <t>3.8</t>
  </si>
  <si>
    <t>3.9</t>
  </si>
  <si>
    <t>3.10</t>
  </si>
  <si>
    <t>Közbeszerzési szakértő díja</t>
  </si>
  <si>
    <t>Költségkategória: IV. SZAKMAI MEGVALÓSÍTÁSBAN KÖZREMŰKÖDŐ MUNKATÁRSAK KÖLTSÉGEI</t>
  </si>
  <si>
    <t>Műszaki ellenőri szolgáltatás költsége</t>
  </si>
  <si>
    <t>Költségkategória: V. SZAKMAI MEGVALÓSÍTÁSHOZ KAPCSOLÓDÓ EGYÉB KÖLTSÉG</t>
  </si>
  <si>
    <t>Költségkategória: VI. PROJEKTMENEDZSMENT KÖLTSÉG</t>
  </si>
  <si>
    <t>Költségkategória: VII. ÁLTALÁNOS (REZSI) KÖLTSÉG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</si>
  <si>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</si>
  <si>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</si>
  <si>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</si>
  <si>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</si>
  <si>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</si>
  <si>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</si>
  <si>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</si>
  <si>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</si>
  <si>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</si>
  <si>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</si>
  <si>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Költségkategória: VIII. ADÓK, KÖZTERHEK (IDE NEM ÉRTVE A LE NEM VONHATÓ ÁFÁT)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</si>
  <si>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</si>
  <si>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</si>
  <si>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</si>
  <si>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</si>
  <si>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</si>
  <si>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</si>
  <si>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</si>
  <si>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</si>
  <si>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</si>
  <si>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</si>
  <si>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Projekt előkészítés aránya, maximális összege az összköltségen belül (% és Ft)</t>
  </si>
  <si>
    <t>Dátum:</t>
  </si>
  <si>
    <t xml:space="preserve">KÖLTSÉGVETÉSI SABLON </t>
  </si>
  <si>
    <t xml:space="preserve">Az "J" oszlop (szürke) celláiban képletek vannak. Kérjük, hogy ezekbe a cellákba ne írjanak, a bennük lévő képleteket ne írják át. </t>
  </si>
  <si>
    <r>
      <rPr>
        <b/>
        <sz val="11"/>
        <color indexed="8"/>
        <rFont val="Calibri"/>
        <family val="2"/>
        <charset val="238"/>
      </rPr>
      <t>Új sor beszúrása</t>
    </r>
    <r>
      <rPr>
        <sz val="11"/>
        <color theme="1"/>
        <rFont val="Calibri"/>
        <family val="2"/>
        <charset val="238"/>
        <scheme val="minor"/>
      </rPr>
      <t xml:space="preserve">: Szükség esetén a táblázatba lehet új sort beszúrni, de kérjük, ez esetben fokozottan figyeljenek a képletekre. Azaz, az új sor "J" oszlopában is szerepeljen a megfelelő képlet, az összegző cellák képletei tartalmazzák az új sort! </t>
    </r>
  </si>
  <si>
    <r>
      <rPr>
        <b/>
        <sz val="11"/>
        <rFont val="Calibri"/>
        <family val="2"/>
        <charset val="238"/>
      </rPr>
      <t>Költségek szöveges indoklása:</t>
    </r>
    <r>
      <rPr>
        <sz val="11"/>
        <color indexed="10"/>
        <rFont val="Calibri"/>
        <family val="2"/>
        <charset val="238"/>
      </rPr>
      <t xml:space="preserve">  Kérjük, </t>
    </r>
    <r>
      <rPr>
        <b/>
        <u/>
        <sz val="11"/>
        <color indexed="10"/>
        <rFont val="Calibri"/>
        <family val="2"/>
        <charset val="238"/>
      </rPr>
      <t>részletesen</t>
    </r>
    <r>
      <rPr>
        <sz val="11"/>
        <color indexed="10"/>
        <rFont val="Calibri"/>
        <family val="2"/>
        <charset val="238"/>
      </rPr>
      <t xml:space="preserve"> mutassák be az egyes költségtételeket, és támasszák alá a szükségességüket,  Tegyék teljes mértékben láthatóvá, hogy az adott költségvetési sor hogyan kapcsolódik a projekt végrehajtásához.  A rendelkezésre álló cella bővíthető szükség szerint, a formázásnál kérjük figyeljenek, hogy a nyomtatásban is látszódjon minden szöveg!</t>
    </r>
  </si>
  <si>
    <t>Kiegészítő információk (korlátok):</t>
  </si>
  <si>
    <t>Munkabér</t>
  </si>
  <si>
    <t>Foglalkoztatást terhelő adók, járulékok</t>
  </si>
  <si>
    <r>
      <t xml:space="preserve">Költségelem megnevezése              </t>
    </r>
    <r>
      <rPr>
        <sz val="11"/>
        <color theme="1"/>
        <rFont val="Calibri"/>
        <family val="2"/>
        <charset val="238"/>
        <scheme val="minor"/>
      </rPr>
      <t xml:space="preserve">    (lenyíló menűből választandó)</t>
    </r>
  </si>
  <si>
    <r>
      <t xml:space="preserve">Költségtípus megnevezése              </t>
    </r>
    <r>
      <rPr>
        <sz val="11"/>
        <color theme="1"/>
        <rFont val="Calibri"/>
        <family val="2"/>
        <charset val="238"/>
        <scheme val="minor"/>
      </rPr>
      <t xml:space="preserve">    (lenyíló menűből választandó)</t>
    </r>
  </si>
  <si>
    <t>Közbeszerzési eljárás díja</t>
  </si>
  <si>
    <t>Személyi jellegű egyéb kifizetések</t>
  </si>
  <si>
    <t>Beruházáshoz kapcsolódó igényelt támogatás összesen:</t>
  </si>
  <si>
    <t>Szakmai megvalósításhoz kapcsolódó szolgáltatásokhoz igényelt támogatás összesen:</t>
  </si>
  <si>
    <t>Általános (rezsi) költségre igényelt támogatás  összesen:</t>
  </si>
  <si>
    <t>A terület előkészítéséhez kapcsolódó munkák költségei</t>
  </si>
  <si>
    <t>Felújítás, korszerűsítés, átalakítás, bővítés, beüzemelés, bontás, azbesztmentesítés költségei</t>
  </si>
  <si>
    <t>Eszközbeszerzés bekerülési értéke</t>
  </si>
  <si>
    <t>Kármentesítéshez kapcsolódó műszaki beavatkozás költsége</t>
  </si>
  <si>
    <t>Szakmai megvalósításhoz kapcsolódó szolgáltatások költsge</t>
  </si>
  <si>
    <t>Egyéb mérnöki szakértői díjak</t>
  </si>
  <si>
    <t>Felmérések, kimutatások, adatbázisok készítésének költsége</t>
  </si>
  <si>
    <t>Kötelezően előírt nyilvánosság biztosításának költsége</t>
  </si>
  <si>
    <t>A projekt előkészítésére igényelt támogatás összesen:</t>
  </si>
  <si>
    <t>A szakmai megvalósításban közreműködő munkatársak költségeire igényelt támogatás összesen:</t>
  </si>
  <si>
    <t>Szakmai megvalósításhoz kapcsolódó egyéb költségekre igényelt támogatás  összesen:</t>
  </si>
  <si>
    <t>A projektmenedzsment költségeire igényelt támogatás  összesen:</t>
  </si>
  <si>
    <t>Közüzemi szolgáltatások költsége</t>
  </si>
  <si>
    <t>Összeg (Ft)</t>
  </si>
  <si>
    <t>Műszaki ellenőrzés költségének aránya, maximális összege az összköltségen belül (% és Ft)</t>
  </si>
  <si>
    <t>Százalék korlát (%)</t>
  </si>
  <si>
    <t>Összeg %</t>
  </si>
  <si>
    <t>A projekt menedzsment költségeinek aránya, maximális összege az összköltségen belül (% és Ft)</t>
  </si>
  <si>
    <t>Az általános költségek aránya, maximális összge az összköltségen belül (% és Ft)</t>
  </si>
  <si>
    <t>Tájékoztatás, nyilvánosság biztosításának aránya, maximális összege az összköltségen belül(% és Ft)</t>
  </si>
  <si>
    <t>Közbeszerzés aránya, maximális összege az összköltségen belül (% és Ft)</t>
  </si>
  <si>
    <t>Terület-előkészítés költségének aránya, maximális összege az összköltségen belül (% és Ft)</t>
  </si>
  <si>
    <t>A PROJEKT MEGVALÓSÁTÁHOZ BIZTOSÍTOTT SAJÁT FORRÁS ÖSSZEGE:</t>
  </si>
  <si>
    <t>A PROJEKT TERVEZETT TELJES KÖLTSÉGE:</t>
  </si>
  <si>
    <t>KÖLTSÉGELEMEK</t>
  </si>
  <si>
    <t>Elrejteni</t>
  </si>
  <si>
    <t>Adók, közterhek (ide nem értve a le nem vonható áfát) igényelt támogatás összesen:</t>
  </si>
  <si>
    <t>Pályázó képviselőjének aláírása</t>
  </si>
  <si>
    <r>
      <t xml:space="preserve">Tevékenység  </t>
    </r>
    <r>
      <rPr>
        <sz val="11"/>
        <color theme="1"/>
        <rFont val="Calibri"/>
        <family val="2"/>
        <charset val="238"/>
        <scheme val="minor"/>
      </rPr>
      <t>(A felhívás 3.1 pontja alapján)</t>
    </r>
  </si>
  <si>
    <t>Dokumentációs/archiválási költség</t>
  </si>
  <si>
    <t>Bankszámla nyitás és vezetés költsége</t>
  </si>
  <si>
    <t>Kommunikációs és postaköltség</t>
  </si>
  <si>
    <t>Őrzés költsége</t>
  </si>
  <si>
    <t>Karbantartás/ állagmegóvás költsége</t>
  </si>
  <si>
    <t>Biztosítás költsége</t>
  </si>
  <si>
    <t>Projektmenedzsmenthez kapcsolódó iroda, eszköz és immateriális javak bérleti költsége</t>
  </si>
  <si>
    <t>Projektmenedzsmenthez Kapcoslódó anyag és kisértékű eszközök költsége</t>
  </si>
  <si>
    <t>Pályázati felhívás címe:</t>
  </si>
  <si>
    <t>Kulturális és közösségi terek infrastruktúrális fejlesztése</t>
  </si>
  <si>
    <t>A PROJEKT MEGVALÓSÁTÁHOZ IGÉNYELT TÁMOGATÁS ÖSSZEGE:</t>
  </si>
  <si>
    <t>Általános vállalat-irányítási költség</t>
  </si>
  <si>
    <t>Környezeti hatásvizsgálat, előzertes vizsgálat költsége</t>
  </si>
  <si>
    <t>Egységes környezethasználati engedélyhez kapcsolódó vizsgálat költsége</t>
  </si>
  <si>
    <t>Műszaki tervek, kiviteli és tendertervek, ezek hatósági díja</t>
  </si>
  <si>
    <t>Egyéb szükséges háttértanulmányok, szakvélemények költsége</t>
  </si>
  <si>
    <t>Művelési ág váltása, művelési ágból való kivétel költsége</t>
  </si>
  <si>
    <t xml:space="preserve">Tevékenység  </t>
  </si>
  <si>
    <t xml:space="preserve">Tevékenység </t>
  </si>
  <si>
    <t>A felhívás 3.1.1.1 pontjában felsorolt, közösségi terek létrehozásához, fejlesztéséhez kapcsolódó tevékenységek</t>
  </si>
  <si>
    <t>A felhívás 3.1.2 pontjában felsorolt kapcsolódó tevékenységek</t>
  </si>
  <si>
    <t>A felhívás 3.1.2.1 pontjában felsorolt kötelezően megvalósítandó tevékenységek</t>
  </si>
  <si>
    <t>A felhívás 3.1.2.2 pontjában felsorolt választható tevékenységek</t>
  </si>
  <si>
    <t>Előkészítéshez kapcsolódó egyéb szakértői tanácsadás</t>
  </si>
  <si>
    <t>Közbeszerzés összes ktg</t>
  </si>
  <si>
    <t>Nyílvánosság összes ktg</t>
  </si>
  <si>
    <r>
      <rPr>
        <b/>
        <sz val="11"/>
        <color indexed="8"/>
        <rFont val="Calibri"/>
        <family val="2"/>
        <charset val="238"/>
      </rPr>
      <t>Korlátok:</t>
    </r>
    <r>
      <rPr>
        <sz val="11"/>
        <color theme="1"/>
        <rFont val="Calibri"/>
        <family val="2"/>
        <charset val="238"/>
        <scheme val="minor"/>
      </rPr>
      <t xml:space="preserve"> Kérjük, tartsák szem előtt az egyes fősorokra vonatkozó korlátokat, melyet a pályázati felhívás 5.5 pontja tartalmaz.  </t>
    </r>
    <r>
      <rPr>
        <sz val="11"/>
        <color indexed="10"/>
        <rFont val="Calibri"/>
        <family val="2"/>
        <charset val="238"/>
      </rPr>
      <t>A kiegészítő táblázat autómatikusan kiszámolja a költségvetéshez kapcsolódó minden egyes korlátozottan elszámolható költségelemet.</t>
    </r>
    <r>
      <rPr>
        <sz val="11"/>
        <color theme="1"/>
        <rFont val="Calibri"/>
        <family val="2"/>
        <charset val="238"/>
        <scheme val="minor"/>
      </rPr>
      <t xml:space="preserve">  </t>
    </r>
    <r>
      <rPr>
        <sz val="11"/>
        <color indexed="10"/>
        <rFont val="Calibri"/>
        <family val="2"/>
        <charset val="238"/>
      </rPr>
      <t>A kiegészítő  táblázat az értékelés alapdokumentuma</t>
    </r>
    <r>
      <rPr>
        <sz val="11"/>
        <color theme="1"/>
        <rFont val="Calibri"/>
        <family val="2"/>
        <charset val="238"/>
        <scheme val="minor"/>
      </rPr>
      <t>.   A korlátok átlépése a pályázat formai okokból való kizárását vonja maga után!</t>
    </r>
  </si>
  <si>
    <r>
      <t xml:space="preserve">A helyi felhívás keretében megvalósítandó tevékenységeket a felhívás 3.1 pontja tartalmazza. A költségtípusok és a költségelemek a helyi felhívás 5.5 pontjában található felsorolásból választhatók. A </t>
    </r>
    <r>
      <rPr>
        <u/>
        <sz val="11"/>
        <color indexed="8"/>
        <rFont val="Calibri"/>
        <family val="2"/>
        <charset val="238"/>
      </rPr>
      <t>költségtípusokat az aláhúzott elemek, a költségelemeket pedig a bekezdéssel jelzett elemek jelzik.</t>
    </r>
  </si>
  <si>
    <t>Tevékenység összesítő pályázati adatlapba</t>
  </si>
  <si>
    <t>Összes költség (Ft)</t>
  </si>
  <si>
    <t>Saját forrás (Ft)</t>
  </si>
  <si>
    <t>Igényelt támogatás (Ft)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</si>
</sst>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#,##0;[Red]#,##0"/>
    <numFmt numFmtId="166" formatCode="#,##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b/>
      <u/>
      <sz val="11"/>
      <color indexed="10"/>
      <name val="Calibri"/>
      <family val="2"/>
      <charset val="238"/>
    </font>
    <font>
      <sz val="8"/>
      <name val="Verdana"/>
      <family val="2"/>
      <charset val="238"/>
    </font>
    <font>
      <b/>
      <sz val="9"/>
      <name val="Verdana"/>
      <family val="2"/>
      <charset val="238"/>
    </font>
    <font>
      <u/>
      <sz val="11"/>
      <color indexed="8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theme="4" tint="-0.499984740745262"/>
      <name val="Verdana"/>
      <family val="2"/>
      <charset val="238"/>
    </font>
    <font>
      <b/>
      <sz val="9"/>
      <color theme="3" tint="-0.499984740745262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1">
    <xf numFmtId="0" fontId="0" fillId="0" borderId="0" xfId="0"/>
    <xf numFmtId="3" fontId="9" fillId="0" borderId="0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Border="1" applyAlignment="1">
      <alignment horizontal="left" vertical="center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justify" vertical="center"/>
    </xf>
    <xf numFmtId="3" fontId="0" fillId="0" borderId="0" xfId="0" applyNumberFormat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10" fontId="0" fillId="0" borderId="0" xfId="0" applyNumberFormat="1" applyFill="1" applyBorder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0" fillId="0" borderId="0" xfId="0" applyFill="1"/>
    <xf numFmtId="0" fontId="9" fillId="0" borderId="0" xfId="0" applyFont="1" applyFill="1"/>
    <xf numFmtId="0" fontId="8" fillId="0" borderId="0" xfId="0" applyFont="1" applyAlignment="1">
      <alignment wrapText="1"/>
    </xf>
    <xf numFmtId="10" fontId="8" fillId="0" borderId="0" xfId="0" applyNumberFormat="1" applyFont="1" applyAlignment="1">
      <alignment horizontal="center" vertical="center"/>
    </xf>
    <xf numFmtId="0" fontId="10" fillId="0" borderId="0" xfId="0" applyFont="1" applyAlignment="1">
      <alignment wrapText="1"/>
    </xf>
    <xf numFmtId="3" fontId="0" fillId="0" borderId="0" xfId="0" applyNumberFormat="1" applyBorder="1" applyAlignment="1">
      <alignment horizontal="center" vertical="center"/>
    </xf>
    <xf numFmtId="3" fontId="9" fillId="0" borderId="0" xfId="0" applyNumberFormat="1" applyFont="1" applyBorder="1" applyAlignment="1">
      <alignment horizontal="left" vertical="center" wrapText="1"/>
    </xf>
    <xf numFmtId="3" fontId="0" fillId="0" borderId="0" xfId="0" applyNumberFormat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0" fontId="9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center" vertical="center" wrapText="1"/>
    </xf>
    <xf numFmtId="10" fontId="0" fillId="0" borderId="1" xfId="0" applyNumberFormat="1" applyBorder="1" applyAlignment="1" applyProtection="1">
      <alignment horizontal="center" vertical="center" wrapText="1"/>
      <protection locked="0"/>
    </xf>
    <xf numFmtId="3" fontId="0" fillId="0" borderId="1" xfId="0" applyNumberFormat="1" applyBorder="1" applyAlignment="1" applyProtection="1">
      <alignment horizontal="center" vertical="center" wrapText="1"/>
      <protection locked="0"/>
    </xf>
    <xf numFmtId="3" fontId="9" fillId="3" borderId="3" xfId="0" applyNumberFormat="1" applyFont="1" applyFill="1" applyBorder="1" applyAlignment="1">
      <alignment horizontal="center" vertical="center"/>
    </xf>
    <xf numFmtId="3" fontId="9" fillId="4" borderId="4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49" fontId="9" fillId="0" borderId="0" xfId="0" applyNumberFormat="1" applyFont="1" applyBorder="1" applyAlignment="1">
      <alignment horizontal="right" vertical="center"/>
    </xf>
    <xf numFmtId="9" fontId="0" fillId="0" borderId="0" xfId="0" applyNumberFormat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3" fontId="0" fillId="0" borderId="3" xfId="0" applyNumberFormat="1" applyFill="1" applyBorder="1" applyAlignment="1" applyProtection="1">
      <alignment horizontal="center" vertical="center"/>
      <protection locked="0"/>
    </xf>
    <xf numFmtId="165" fontId="0" fillId="0" borderId="1" xfId="0" applyNumberFormat="1" applyBorder="1" applyAlignment="1" applyProtection="1">
      <alignment horizontal="center" vertical="center"/>
      <protection locked="0"/>
    </xf>
    <xf numFmtId="3" fontId="11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0" fontId="9" fillId="0" borderId="0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 wrapText="1"/>
    </xf>
    <xf numFmtId="3" fontId="12" fillId="4" borderId="4" xfId="0" applyNumberFormat="1" applyFont="1" applyFill="1" applyBorder="1" applyAlignment="1">
      <alignment horizontal="center" vertical="center" wrapText="1"/>
    </xf>
    <xf numFmtId="3" fontId="9" fillId="5" borderId="0" xfId="0" applyNumberFormat="1" applyFont="1" applyFill="1" applyAlignment="1">
      <alignment horizontal="center" vertical="center"/>
    </xf>
    <xf numFmtId="3" fontId="0" fillId="5" borderId="0" xfId="0" applyNumberFormat="1" applyFill="1" applyAlignment="1" applyProtection="1">
      <alignment horizontal="center" vertical="center"/>
    </xf>
    <xf numFmtId="3" fontId="0" fillId="5" borderId="0" xfId="0" applyNumberFormat="1" applyFill="1" applyAlignment="1">
      <alignment horizontal="center" vertical="center"/>
    </xf>
    <xf numFmtId="10" fontId="0" fillId="5" borderId="0" xfId="0" applyNumberFormat="1" applyFill="1" applyAlignment="1" applyProtection="1">
      <alignment horizontal="center" vertical="center"/>
    </xf>
    <xf numFmtId="3" fontId="0" fillId="5" borderId="0" xfId="0" applyNumberFormat="1" applyFill="1" applyAlignment="1">
      <alignment horizontal="center" vertical="center" wrapText="1"/>
    </xf>
    <xf numFmtId="3" fontId="0" fillId="5" borderId="0" xfId="0" applyNumberFormat="1" applyFill="1" applyAlignment="1" applyProtection="1">
      <alignment horizontal="center" vertical="center" wrapText="1"/>
    </xf>
    <xf numFmtId="166" fontId="0" fillId="5" borderId="0" xfId="0" applyNumberFormat="1" applyFill="1" applyAlignment="1">
      <alignment horizontal="center" vertical="center"/>
    </xf>
    <xf numFmtId="3" fontId="8" fillId="5" borderId="0" xfId="0" applyNumberFormat="1" applyFont="1" applyFill="1" applyAlignment="1" applyProtection="1">
      <alignment horizontal="center" vertical="center"/>
    </xf>
    <xf numFmtId="3" fontId="9" fillId="5" borderId="0" xfId="0" applyNumberFormat="1" applyFont="1" applyFill="1" applyAlignment="1" applyProtection="1">
      <alignment horizontal="center" vertical="center"/>
    </xf>
    <xf numFmtId="10" fontId="0" fillId="0" borderId="1" xfId="0" applyNumberFormat="1" applyFont="1" applyBorder="1" applyAlignment="1" applyProtection="1">
      <alignment horizontal="center" vertical="center" wrapText="1"/>
      <protection locked="0"/>
    </xf>
    <xf numFmtId="49" fontId="0" fillId="6" borderId="2" xfId="0" applyNumberForma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left" vertical="center"/>
      <protection locked="0"/>
    </xf>
    <xf numFmtId="3" fontId="0" fillId="0" borderId="0" xfId="0" applyNumberFormat="1" applyAlignment="1">
      <alignment horizontal="left" vertical="center"/>
    </xf>
    <xf numFmtId="3" fontId="8" fillId="0" borderId="0" xfId="0" applyNumberFormat="1" applyFont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3" fontId="0" fillId="5" borderId="0" xfId="0" applyNumberFormat="1" applyFill="1" applyAlignment="1">
      <alignment horizontal="left" vertical="center"/>
    </xf>
    <xf numFmtId="3" fontId="8" fillId="5" borderId="0" xfId="0" applyNumberFormat="1" applyFont="1" applyFill="1" applyAlignment="1">
      <alignment horizontal="left" vertical="center"/>
    </xf>
    <xf numFmtId="3" fontId="9" fillId="5" borderId="0" xfId="0" applyNumberFormat="1" applyFont="1" applyFill="1" applyAlignment="1">
      <alignment horizontal="left" vertical="center"/>
    </xf>
    <xf numFmtId="10" fontId="9" fillId="5" borderId="0" xfId="0" applyNumberFormat="1" applyFont="1" applyFill="1" applyAlignment="1">
      <alignment horizontal="left" vertical="center"/>
    </xf>
    <xf numFmtId="3" fontId="0" fillId="5" borderId="0" xfId="0" applyNumberFormat="1" applyFill="1" applyAlignment="1">
      <alignment horizontal="left" vertical="center" wrapText="1"/>
    </xf>
    <xf numFmtId="3" fontId="13" fillId="5" borderId="0" xfId="0" applyNumberFormat="1" applyFont="1" applyFill="1" applyAlignment="1">
      <alignment horizontal="left" vertical="center"/>
    </xf>
    <xf numFmtId="0" fontId="0" fillId="0" borderId="0" xfId="0" applyFont="1" applyAlignment="1">
      <alignment wrapText="1"/>
    </xf>
    <xf numFmtId="3" fontId="8" fillId="0" borderId="0" xfId="0" applyNumberFormat="1" applyFont="1" applyAlignment="1">
      <alignment horizontal="center" vertical="center" wrapText="1"/>
    </xf>
    <xf numFmtId="3" fontId="8" fillId="0" borderId="0" xfId="0" applyNumberFormat="1" applyFont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 applyProtection="1">
      <alignment horizontal="center" vertical="center"/>
    </xf>
    <xf numFmtId="49" fontId="0" fillId="6" borderId="2" xfId="0" applyNumberFormat="1" applyFill="1" applyBorder="1" applyAlignment="1" applyProtection="1">
      <alignment horizontal="center" vertical="center"/>
      <protection locked="0"/>
    </xf>
    <xf numFmtId="3" fontId="0" fillId="0" borderId="0" xfId="0" applyNumberFormat="1" applyAlignment="1" applyProtection="1">
      <alignment horizontal="center" vertical="center"/>
      <protection locked="0"/>
    </xf>
    <xf numFmtId="3" fontId="0" fillId="5" borderId="0" xfId="0" applyNumberFormat="1" applyFill="1" applyAlignment="1" applyProtection="1">
      <alignment horizontal="left" vertical="center"/>
      <protection locked="0"/>
    </xf>
    <xf numFmtId="3" fontId="0" fillId="5" borderId="0" xfId="0" applyNumberFormat="1" applyFill="1" applyAlignment="1" applyProtection="1">
      <alignment horizontal="center" vertical="center"/>
      <protection locked="0"/>
    </xf>
    <xf numFmtId="3" fontId="8" fillId="0" borderId="18" xfId="0" applyNumberFormat="1" applyFont="1" applyBorder="1" applyAlignment="1">
      <alignment horizontal="left" vertical="center" wrapText="1"/>
    </xf>
    <xf numFmtId="3" fontId="8" fillId="0" borderId="0" xfId="0" applyNumberFormat="1" applyFont="1" applyBorder="1" applyAlignment="1">
      <alignment horizontal="left" vertical="center" wrapText="1"/>
    </xf>
    <xf numFmtId="49" fontId="0" fillId="6" borderId="6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3" fontId="9" fillId="0" borderId="1" xfId="0" applyNumberFormat="1" applyFont="1" applyBorder="1" applyAlignment="1">
      <alignment horizontal="left" vertical="center" wrapText="1"/>
    </xf>
    <xf numFmtId="3" fontId="12" fillId="6" borderId="1" xfId="0" applyNumberFormat="1" applyFont="1" applyFill="1" applyBorder="1" applyAlignment="1">
      <alignment horizontal="left" vertical="top" wrapText="1"/>
    </xf>
    <xf numFmtId="49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6" borderId="6" xfId="0" applyNumberFormat="1" applyFill="1" applyBorder="1" applyAlignment="1" applyProtection="1">
      <alignment horizontal="center" vertical="center" wrapText="1" readingOrder="1"/>
      <protection locked="0"/>
    </xf>
    <xf numFmtId="49" fontId="0" fillId="0" borderId="7" xfId="0" applyNumberFormat="1" applyBorder="1" applyAlignment="1" applyProtection="1">
      <alignment vertical="center" wrapText="1" readingOrder="1"/>
      <protection locked="0"/>
    </xf>
    <xf numFmtId="49" fontId="0" fillId="0" borderId="8" xfId="0" applyNumberFormat="1" applyBorder="1" applyAlignment="1" applyProtection="1">
      <alignment vertical="center" wrapText="1" readingOrder="1"/>
      <protection locked="0"/>
    </xf>
    <xf numFmtId="3" fontId="9" fillId="4" borderId="0" xfId="0" applyNumberFormat="1" applyFont="1" applyFill="1" applyBorder="1" applyAlignment="1">
      <alignment horizontal="center" vertical="center"/>
    </xf>
    <xf numFmtId="3" fontId="0" fillId="4" borderId="0" xfId="0" applyNumberFormat="1" applyFill="1" applyBorder="1" applyAlignment="1">
      <alignment horizontal="center" vertical="center"/>
    </xf>
    <xf numFmtId="3" fontId="12" fillId="6" borderId="1" xfId="0" applyNumberFormat="1" applyFont="1" applyFill="1" applyBorder="1" applyAlignment="1">
      <alignment horizontal="left" vertical="center" wrapText="1"/>
    </xf>
    <xf numFmtId="49" fontId="0" fillId="6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49" fontId="9" fillId="6" borderId="2" xfId="0" applyNumberFormat="1" applyFont="1" applyFill="1" applyBorder="1" applyAlignment="1">
      <alignment horizontal="left" vertical="center" wrapText="1"/>
    </xf>
    <xf numFmtId="49" fontId="9" fillId="6" borderId="1" xfId="0" applyNumberFormat="1" applyFont="1" applyFill="1" applyBorder="1" applyAlignment="1">
      <alignment horizontal="left" vertical="center" wrapText="1"/>
    </xf>
    <xf numFmtId="49" fontId="9" fillId="6" borderId="3" xfId="0" applyNumberFormat="1" applyFont="1" applyFill="1" applyBorder="1" applyAlignment="1">
      <alignment horizontal="left" vertical="center" wrapText="1"/>
    </xf>
    <xf numFmtId="49" fontId="9" fillId="6" borderId="2" xfId="0" applyNumberFormat="1" applyFont="1" applyFill="1" applyBorder="1" applyAlignment="1">
      <alignment horizontal="left" vertical="center"/>
    </xf>
    <xf numFmtId="49" fontId="9" fillId="6" borderId="1" xfId="0" applyNumberFormat="1" applyFont="1" applyFill="1" applyBorder="1" applyAlignment="1">
      <alignment horizontal="left" vertical="center"/>
    </xf>
    <xf numFmtId="49" fontId="9" fillId="6" borderId="3" xfId="0" applyNumberFormat="1" applyFont="1" applyFill="1" applyBorder="1" applyAlignment="1">
      <alignment horizontal="left" vertical="center"/>
    </xf>
    <xf numFmtId="3" fontId="0" fillId="0" borderId="1" xfId="0" applyNumberFormat="1" applyFill="1" applyBorder="1" applyAlignment="1">
      <alignment horizontal="center" vertical="center" wrapText="1"/>
    </xf>
    <xf numFmtId="49" fontId="0" fillId="0" borderId="7" xfId="0" applyNumberFormat="1" applyBorder="1" applyAlignment="1" applyProtection="1">
      <alignment vertical="center" wrapText="1"/>
      <protection locked="0"/>
    </xf>
    <xf numFmtId="49" fontId="0" fillId="0" borderId="8" xfId="0" applyNumberFormat="1" applyBorder="1" applyAlignment="1" applyProtection="1">
      <alignment vertical="center" wrapText="1"/>
      <protection locked="0"/>
    </xf>
    <xf numFmtId="49" fontId="0" fillId="6" borderId="7" xfId="0" applyNumberFormat="1" applyFill="1" applyBorder="1" applyAlignment="1" applyProtection="1">
      <alignment vertical="center" wrapText="1" readingOrder="1"/>
      <protection locked="0"/>
    </xf>
    <xf numFmtId="49" fontId="0" fillId="6" borderId="8" xfId="0" applyNumberFormat="1" applyFill="1" applyBorder="1" applyAlignment="1" applyProtection="1">
      <alignment vertical="center" wrapText="1" readingOrder="1"/>
      <protection locked="0"/>
    </xf>
    <xf numFmtId="49" fontId="0" fillId="6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49" fontId="9" fillId="4" borderId="12" xfId="0" applyNumberFormat="1" applyFont="1" applyFill="1" applyBorder="1" applyAlignment="1">
      <alignment horizontal="left" vertical="center"/>
    </xf>
    <xf numFmtId="49" fontId="9" fillId="4" borderId="13" xfId="0" applyNumberFormat="1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3" fontId="9" fillId="3" borderId="7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3" fontId="9" fillId="3" borderId="6" xfId="0" applyNumberFormat="1" applyFont="1" applyFill="1" applyBorder="1" applyAlignment="1">
      <alignment horizontal="right" vertical="center" wrapText="1"/>
    </xf>
    <xf numFmtId="0" fontId="0" fillId="0" borderId="10" xfId="0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6" borderId="6" xfId="0" applyNumberFormat="1" applyFill="1" applyBorder="1" applyAlignment="1" applyProtection="1">
      <alignment horizontal="left" vertical="top" wrapText="1"/>
      <protection locked="0"/>
    </xf>
    <xf numFmtId="0" fontId="0" fillId="6" borderId="7" xfId="0" applyFill="1" applyBorder="1" applyAlignment="1" applyProtection="1">
      <alignment horizontal="left" vertical="top" wrapText="1"/>
      <protection locked="0"/>
    </xf>
    <xf numFmtId="0" fontId="0" fillId="6" borderId="8" xfId="0" applyFill="1" applyBorder="1" applyAlignment="1" applyProtection="1">
      <alignment horizontal="left" vertical="top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238125</xdr:rowOff>
    </xdr:from>
    <xdr:to>
      <xdr:col>1</xdr:col>
      <xdr:colOff>1981200</xdr:colOff>
      <xdr:row>0</xdr:row>
      <xdr:rowOff>876300</xdr:rowOff>
    </xdr:to>
    <xdr:pic>
      <xdr:nvPicPr>
        <xdr:cNvPr id="1327" name="Kép 1" descr="infoblokk_2020_ESB_Alapok_3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36" t="16278" r="5939" b="12515"/>
        <a:stretch>
          <a:fillRect/>
        </a:stretch>
      </xdr:blipFill>
      <xdr:spPr bwMode="auto">
        <a:xfrm>
          <a:off x="0" y="238125"/>
          <a:ext cx="25812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276225</xdr:colOff>
      <xdr:row>0</xdr:row>
      <xdr:rowOff>190500</xdr:rowOff>
    </xdr:from>
    <xdr:to>
      <xdr:col>2</xdr:col>
      <xdr:colOff>2333625</xdr:colOff>
      <xdr:row>0</xdr:row>
      <xdr:rowOff>914400</xdr:rowOff>
    </xdr:to>
    <xdr:pic>
      <xdr:nvPicPr>
        <xdr:cNvPr id="1328" name="Kép 3" descr="szechenyi_2020_logo_fekvo_color_gradient_CMY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90500"/>
          <a:ext cx="20574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1533525</xdr:colOff>
      <xdr:row>0</xdr:row>
      <xdr:rowOff>171450</xdr:rowOff>
    </xdr:from>
    <xdr:to>
      <xdr:col>10</xdr:col>
      <xdr:colOff>2514600</xdr:colOff>
      <xdr:row>1</xdr:row>
      <xdr:rowOff>28575</xdr:rowOff>
    </xdr:to>
    <xdr:pic>
      <xdr:nvPicPr>
        <xdr:cNvPr id="1329" name="Kép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06800" y="171450"/>
          <a:ext cx="9810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0"/>
  <sheetViews>
    <sheetView tabSelected="1" zoomScale="80" zoomScaleNormal="80" zoomScaleSheetLayoutView="80" workbookViewId="0">
      <selection activeCell="A21" sqref="A21:F21"/>
    </sheetView>
  </sheetViews>
  <sheetFormatPr defaultRowHeight="15" x14ac:dyDescent="0.25"/>
  <cols>
    <col min="1" max="1" width="9" style="7" customWidth="1"/>
    <col min="2" max="2" width="46.5703125" style="7" customWidth="1"/>
    <col min="3" max="3" width="38.28515625" style="17" customWidth="1"/>
    <col min="4" max="4" width="32.5703125" style="2" customWidth="1"/>
    <col min="5" max="5" width="15.140625" style="2" customWidth="1"/>
    <col min="6" max="7" width="16.42578125" style="2" customWidth="1"/>
    <col min="8" max="8" width="13.140625" style="2" customWidth="1"/>
    <col min="9" max="9" width="16.5703125" style="4" customWidth="1"/>
    <col min="10" max="10" width="17.42578125" style="4" customWidth="1"/>
    <col min="11" max="11" width="69.7109375" style="2" customWidth="1"/>
    <col min="12" max="19" width="9.7109375" style="2" hidden="1" customWidth="1"/>
    <col min="20" max="20" width="6.7109375" style="2" hidden="1" customWidth="1"/>
    <col min="21" max="21" width="10.140625" style="2" hidden="1" customWidth="1"/>
    <col min="22" max="22" width="43.42578125" style="79" hidden="1" customWidth="1"/>
    <col min="23" max="23" width="42.28515625" style="62" hidden="1" customWidth="1"/>
    <col min="24" max="26" width="9.140625" style="63" hidden="1" customWidth="1"/>
    <col min="27" max="27" width="0" style="2" hidden="1" customWidth="1"/>
    <col min="28" max="16384" width="9.140625" style="2"/>
  </cols>
  <sheetData>
    <row r="1" spans="1:26" ht="84" customHeight="1" x14ac:dyDescent="0.25">
      <c r="V1" s="81" t="s">
        <v>145</v>
      </c>
    </row>
    <row r="2" spans="1:26" ht="57" customHeight="1" x14ac:dyDescent="0.25">
      <c r="A2" s="110" t="s">
        <v>106</v>
      </c>
      <c r="B2" s="110"/>
      <c r="C2" s="111"/>
      <c r="D2" s="111"/>
      <c r="E2" s="111"/>
      <c r="F2" s="111"/>
      <c r="G2" s="111"/>
      <c r="H2" s="111"/>
      <c r="I2" s="111"/>
      <c r="J2" s="111"/>
      <c r="K2" s="1"/>
      <c r="L2" s="1"/>
      <c r="M2" s="1"/>
      <c r="N2" s="1"/>
      <c r="O2" s="1"/>
      <c r="P2" s="1"/>
      <c r="Q2" s="1"/>
      <c r="R2" s="1"/>
      <c r="S2" s="1"/>
      <c r="T2" s="1"/>
      <c r="U2" s="45"/>
      <c r="V2" s="82" t="s">
        <v>144</v>
      </c>
      <c r="W2" s="64"/>
    </row>
    <row r="3" spans="1:26" x14ac:dyDescent="0.25">
      <c r="A3" s="103" t="s">
        <v>1</v>
      </c>
      <c r="B3" s="103"/>
      <c r="C3" s="103"/>
      <c r="D3" s="122"/>
      <c r="E3" s="122"/>
      <c r="F3" s="122"/>
      <c r="G3" s="122"/>
      <c r="H3" s="122"/>
      <c r="I3" s="122"/>
      <c r="J3" s="122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6" x14ac:dyDescent="0.25">
      <c r="A4" s="103" t="s">
        <v>2</v>
      </c>
      <c r="B4" s="103"/>
      <c r="C4" s="103"/>
      <c r="D4" s="122"/>
      <c r="E4" s="122"/>
      <c r="F4" s="122"/>
      <c r="G4" s="122"/>
      <c r="H4" s="122"/>
      <c r="I4" s="122"/>
      <c r="J4" s="122"/>
      <c r="K4" s="3"/>
      <c r="L4" s="3"/>
      <c r="M4" s="3"/>
      <c r="N4" s="3"/>
      <c r="O4" s="3"/>
      <c r="P4" s="3"/>
      <c r="Q4" s="3"/>
      <c r="R4" s="3"/>
      <c r="S4" s="3"/>
      <c r="T4" s="3"/>
      <c r="W4" s="62" t="s">
        <v>168</v>
      </c>
    </row>
    <row r="5" spans="1:26" ht="15.75" x14ac:dyDescent="0.25">
      <c r="A5" s="103" t="s">
        <v>157</v>
      </c>
      <c r="B5" s="103"/>
      <c r="C5" s="103"/>
      <c r="D5" s="104" t="s">
        <v>158</v>
      </c>
      <c r="E5" s="104"/>
      <c r="F5" s="104"/>
      <c r="G5" s="104"/>
      <c r="H5" s="104"/>
      <c r="I5" s="104"/>
      <c r="J5" s="104"/>
      <c r="K5" s="3"/>
      <c r="L5" s="3"/>
      <c r="M5" s="3"/>
      <c r="N5" s="3"/>
      <c r="O5" s="3"/>
      <c r="P5" s="3"/>
      <c r="Q5" s="3"/>
      <c r="R5" s="3"/>
      <c r="S5" s="3"/>
      <c r="T5" s="3"/>
      <c r="W5" s="62" t="s">
        <v>169</v>
      </c>
    </row>
    <row r="6" spans="1:26" ht="15.75" x14ac:dyDescent="0.25">
      <c r="A6" s="103" t="s">
        <v>66</v>
      </c>
      <c r="B6" s="103"/>
      <c r="C6" s="103"/>
      <c r="D6" s="112" t="s">
        <v>65</v>
      </c>
      <c r="E6" s="112"/>
      <c r="F6" s="112"/>
      <c r="G6" s="112"/>
      <c r="H6" s="112"/>
      <c r="I6" s="112"/>
      <c r="J6" s="112"/>
      <c r="K6" s="3"/>
      <c r="L6" s="3"/>
      <c r="M6" s="3"/>
      <c r="N6" s="3"/>
      <c r="O6" s="3"/>
      <c r="P6" s="3"/>
      <c r="Q6" s="3"/>
      <c r="R6" s="3"/>
      <c r="S6" s="3"/>
      <c r="T6" s="3"/>
      <c r="W6" s="62" t="s">
        <v>170</v>
      </c>
    </row>
    <row r="7" spans="1:26" ht="15.75" thickBot="1" x14ac:dyDescent="0.3">
      <c r="A7" s="29"/>
      <c r="B7" s="29"/>
      <c r="C7" s="29"/>
      <c r="D7" s="16"/>
      <c r="E7" s="16"/>
      <c r="F7" s="16"/>
      <c r="G7" s="16"/>
      <c r="H7" s="16"/>
      <c r="I7" s="16"/>
      <c r="J7" s="16"/>
      <c r="K7" s="3"/>
      <c r="L7" s="3"/>
      <c r="M7" s="3"/>
      <c r="N7" s="3"/>
      <c r="O7" s="3"/>
      <c r="P7" s="3"/>
      <c r="Q7" s="3"/>
      <c r="R7" s="3"/>
      <c r="S7" s="3"/>
      <c r="T7" s="3"/>
      <c r="W7" s="62" t="s">
        <v>171</v>
      </c>
    </row>
    <row r="8" spans="1:26" ht="15" customHeight="1" x14ac:dyDescent="0.25">
      <c r="A8" s="130" t="s">
        <v>58</v>
      </c>
      <c r="B8" s="131"/>
      <c r="C8" s="132"/>
      <c r="D8" s="133"/>
      <c r="E8" s="133"/>
      <c r="F8" s="133"/>
      <c r="G8" s="133"/>
      <c r="H8" s="133"/>
      <c r="I8" s="133"/>
      <c r="J8" s="134"/>
      <c r="K8" s="5"/>
      <c r="L8" s="28"/>
      <c r="M8" s="28"/>
      <c r="N8" s="28"/>
      <c r="O8" s="28"/>
      <c r="P8" s="28"/>
      <c r="Q8" s="28"/>
      <c r="R8" s="28"/>
      <c r="S8" s="28"/>
      <c r="T8" s="28"/>
    </row>
    <row r="9" spans="1:26" s="4" customFormat="1" ht="42.75" customHeight="1" x14ac:dyDescent="0.25">
      <c r="A9" s="31" t="s">
        <v>57</v>
      </c>
      <c r="B9" s="32" t="s">
        <v>166</v>
      </c>
      <c r="C9" s="33" t="s">
        <v>114</v>
      </c>
      <c r="D9" s="34" t="s">
        <v>113</v>
      </c>
      <c r="E9" s="34" t="s">
        <v>59</v>
      </c>
      <c r="F9" s="34" t="s">
        <v>60</v>
      </c>
      <c r="G9" s="34" t="s">
        <v>62</v>
      </c>
      <c r="H9" s="34" t="s">
        <v>61</v>
      </c>
      <c r="I9" s="34" t="s">
        <v>63</v>
      </c>
      <c r="J9" s="35" t="s">
        <v>0</v>
      </c>
      <c r="T9" s="2"/>
      <c r="V9" s="83"/>
      <c r="W9" s="66"/>
      <c r="X9" s="65"/>
      <c r="Y9" s="65"/>
      <c r="Z9" s="65"/>
    </row>
    <row r="10" spans="1:26" x14ac:dyDescent="0.25">
      <c r="A10" s="74" t="s">
        <v>3</v>
      </c>
      <c r="B10" s="73"/>
      <c r="C10" s="70"/>
      <c r="D10" s="38"/>
      <c r="E10" s="46">
        <v>0</v>
      </c>
      <c r="F10" s="46">
        <v>0</v>
      </c>
      <c r="G10" s="47">
        <f t="shared" ref="G10:G18" si="0">E10+F10</f>
        <v>0</v>
      </c>
      <c r="H10" s="50">
        <v>0</v>
      </c>
      <c r="I10" s="48">
        <f t="shared" ref="I10:I18" si="1">G10*H10</f>
        <v>0</v>
      </c>
      <c r="J10" s="49">
        <v>0</v>
      </c>
      <c r="K10" s="86" t="str">
        <f t="shared" ref="K10:K18" si="2">IF(E10=0,"-",IF(F10/E10=0.27,"-","Bér, Járulék és utiktg esetében lehet az Áfa tartalom = 0 Ft. Kérem ellenőrizze az Áfa összegét!"))</f>
        <v>-</v>
      </c>
      <c r="L10" s="86">
        <f>IF(B10="A felhívás 3.1.1.1 pontjában felsorolt, közösségi terek létrehozásához, fejlesztéséhez kapcsolódó tevékenységek",I10,0)</f>
        <v>0</v>
      </c>
      <c r="M10" s="86">
        <f>IF(B10="A felhívás 3.1.1.1 pontjában felsorolt, közösségi terek létrehozásához, fejlesztéséhez kapcsolódó tevékenységek",J10,0)</f>
        <v>0</v>
      </c>
      <c r="N10" s="86">
        <f>IF(B10="A felhívás 3.1.2 pontjában felsorolt kapcsolódó tevékenységek",I10,0)</f>
        <v>0</v>
      </c>
      <c r="O10" s="86">
        <f>IF(B10="A felhívás 3.1.2 pontjában felsorolt kapcsolódó tevékenységek",J10,0)</f>
        <v>0</v>
      </c>
      <c r="P10" s="86">
        <f>IF(B10="A felhívás 3.1.2.1 pontjában felsorolt kötelezően megvalósítandó tevékenységek",I10,0)</f>
        <v>0</v>
      </c>
      <c r="Q10" s="86">
        <f>IF(B10="A felhívás 3.1.2.1 pontjában felsorolt kötelezően megvalósítandó tevékenységek",J10,0)</f>
        <v>0</v>
      </c>
      <c r="R10" s="86">
        <f>IF(B10="A felhívás 3.1.2.2 pontjában felsorolt választható tevékenységek",I10,0)</f>
        <v>0</v>
      </c>
      <c r="S10" s="86">
        <f>IF(B10="A felhívás 3.1.2.2 pontjában felsorolt választható tevékenységek",J10,0)</f>
        <v>0</v>
      </c>
      <c r="T10" s="2">
        <f t="shared" ref="T10:T20" si="3">IF(C10="Közbeszerzés költsége",J10,0)</f>
        <v>0</v>
      </c>
      <c r="U10" s="75" t="s">
        <v>161</v>
      </c>
      <c r="V10" s="83"/>
      <c r="X10" s="67"/>
    </row>
    <row r="11" spans="1:26" x14ac:dyDescent="0.25">
      <c r="A11" s="74" t="s">
        <v>4</v>
      </c>
      <c r="B11" s="73"/>
      <c r="C11" s="70"/>
      <c r="D11" s="38"/>
      <c r="E11" s="46">
        <v>0</v>
      </c>
      <c r="F11" s="46">
        <v>0</v>
      </c>
      <c r="G11" s="47">
        <f t="shared" si="0"/>
        <v>0</v>
      </c>
      <c r="H11" s="50">
        <v>0</v>
      </c>
      <c r="I11" s="48">
        <f t="shared" si="1"/>
        <v>0</v>
      </c>
      <c r="J11" s="49">
        <v>0</v>
      </c>
      <c r="K11" s="86" t="str">
        <f t="shared" si="2"/>
        <v>-</v>
      </c>
      <c r="L11" s="86">
        <f t="shared" ref="L11:L20" si="4">IF(B11="A felhívás 3.1.1.1 pontjában felsorolt, közösségi terek létrehozásához, fejlesztéséhez kapcsolódó tevékenységek",I11,0)</f>
        <v>0</v>
      </c>
      <c r="M11" s="86">
        <f t="shared" ref="M11:M20" si="5">IF(B11="A felhívás 3.1.1.1 pontjában felsorolt, közösségi terek létrehozásához, fejlesztéséhez kapcsolódó tevékenységek",J11,0)</f>
        <v>0</v>
      </c>
      <c r="N11" s="86">
        <f t="shared" ref="N11:N20" si="6">IF(B11="A felhívás 3.1.2 pontjában felsorolt kapcsolódó tevékenységek",I11,0)</f>
        <v>0</v>
      </c>
      <c r="O11" s="86">
        <f t="shared" ref="O11:O20" si="7">IF(B11="A felhívás 3.1.2 pontjában felsorolt kapcsolódó tevékenységek",J11,0)</f>
        <v>0</v>
      </c>
      <c r="P11" s="86">
        <f t="shared" ref="P11:P20" si="8">IF(B11="A felhívás 3.1.2.1 pontjában felsorolt kötelezően megvalósítandó tevékenységek",I11,0)</f>
        <v>0</v>
      </c>
      <c r="Q11" s="86">
        <f t="shared" ref="Q11:Q20" si="9">IF(B11="A felhívás 3.1.2.1 pontjában felsorolt kötelezően megvalósítandó tevékenységek",J11,0)</f>
        <v>0</v>
      </c>
      <c r="R11" s="86">
        <f t="shared" ref="R11:R20" si="10">IF(B11="A felhívás 3.1.2.2 pontjában felsorolt választható tevékenységek",I11,0)</f>
        <v>0</v>
      </c>
      <c r="S11" s="86">
        <f t="shared" ref="S11:S20" si="11">IF(B11="A felhívás 3.1.2.2 pontjában felsorolt választható tevékenységek",J11,0)</f>
        <v>0</v>
      </c>
      <c r="T11" s="2">
        <f t="shared" si="3"/>
        <v>0</v>
      </c>
      <c r="U11" s="75" t="s">
        <v>162</v>
      </c>
      <c r="V11" s="83"/>
      <c r="X11" s="67"/>
    </row>
    <row r="12" spans="1:26" x14ac:dyDescent="0.25">
      <c r="A12" s="8" t="s">
        <v>12</v>
      </c>
      <c r="B12" s="73"/>
      <c r="C12" s="70"/>
      <c r="D12" s="38"/>
      <c r="E12" s="46">
        <v>0</v>
      </c>
      <c r="F12" s="46">
        <v>0</v>
      </c>
      <c r="G12" s="47">
        <f t="shared" si="0"/>
        <v>0</v>
      </c>
      <c r="H12" s="50">
        <v>0</v>
      </c>
      <c r="I12" s="48">
        <f t="shared" si="1"/>
        <v>0</v>
      </c>
      <c r="J12" s="49">
        <v>0</v>
      </c>
      <c r="K12" s="86" t="str">
        <f t="shared" si="2"/>
        <v>-</v>
      </c>
      <c r="L12" s="86">
        <f t="shared" si="4"/>
        <v>0</v>
      </c>
      <c r="M12" s="86">
        <f t="shared" si="5"/>
        <v>0</v>
      </c>
      <c r="N12" s="86">
        <f t="shared" si="6"/>
        <v>0</v>
      </c>
      <c r="O12" s="86">
        <f t="shared" si="7"/>
        <v>0</v>
      </c>
      <c r="P12" s="86">
        <f t="shared" si="8"/>
        <v>0</v>
      </c>
      <c r="Q12" s="86">
        <f t="shared" si="9"/>
        <v>0</v>
      </c>
      <c r="R12" s="86">
        <f t="shared" si="10"/>
        <v>0</v>
      </c>
      <c r="S12" s="86">
        <f t="shared" si="11"/>
        <v>0</v>
      </c>
      <c r="T12" s="2">
        <f t="shared" si="3"/>
        <v>0</v>
      </c>
      <c r="U12" s="76" t="s">
        <v>164</v>
      </c>
      <c r="V12" s="83"/>
      <c r="X12" s="67"/>
    </row>
    <row r="13" spans="1:26" x14ac:dyDescent="0.25">
      <c r="A13" s="8" t="s">
        <v>13</v>
      </c>
      <c r="B13" s="73"/>
      <c r="C13" s="70"/>
      <c r="D13" s="38"/>
      <c r="E13" s="46">
        <v>0</v>
      </c>
      <c r="F13" s="46">
        <v>0</v>
      </c>
      <c r="G13" s="47">
        <f t="shared" si="0"/>
        <v>0</v>
      </c>
      <c r="H13" s="50">
        <v>0</v>
      </c>
      <c r="I13" s="48">
        <f t="shared" si="1"/>
        <v>0</v>
      </c>
      <c r="J13" s="49">
        <v>0</v>
      </c>
      <c r="K13" s="86" t="str">
        <f t="shared" si="2"/>
        <v>-</v>
      </c>
      <c r="L13" s="86">
        <f t="shared" si="4"/>
        <v>0</v>
      </c>
      <c r="M13" s="86">
        <f t="shared" si="5"/>
        <v>0</v>
      </c>
      <c r="N13" s="86">
        <f t="shared" si="6"/>
        <v>0</v>
      </c>
      <c r="O13" s="86">
        <f t="shared" si="7"/>
        <v>0</v>
      </c>
      <c r="P13" s="86">
        <f t="shared" si="8"/>
        <v>0</v>
      </c>
      <c r="Q13" s="86">
        <f t="shared" si="9"/>
        <v>0</v>
      </c>
      <c r="R13" s="86">
        <f t="shared" si="10"/>
        <v>0</v>
      </c>
      <c r="S13" s="86">
        <f t="shared" si="11"/>
        <v>0</v>
      </c>
      <c r="T13" s="2">
        <f t="shared" si="3"/>
        <v>0</v>
      </c>
      <c r="U13" s="76" t="s">
        <v>163</v>
      </c>
      <c r="V13" s="83"/>
      <c r="X13" s="67"/>
    </row>
    <row r="14" spans="1:26" x14ac:dyDescent="0.25">
      <c r="A14" s="8" t="s">
        <v>14</v>
      </c>
      <c r="B14" s="73"/>
      <c r="C14" s="70"/>
      <c r="D14" s="38"/>
      <c r="E14" s="46">
        <v>0</v>
      </c>
      <c r="F14" s="46">
        <v>0</v>
      </c>
      <c r="G14" s="47">
        <f t="shared" si="0"/>
        <v>0</v>
      </c>
      <c r="H14" s="50">
        <v>0</v>
      </c>
      <c r="I14" s="48">
        <f t="shared" si="1"/>
        <v>0</v>
      </c>
      <c r="J14" s="49">
        <v>0</v>
      </c>
      <c r="K14" s="86" t="str">
        <f t="shared" si="2"/>
        <v>-</v>
      </c>
      <c r="L14" s="86">
        <f t="shared" si="4"/>
        <v>0</v>
      </c>
      <c r="M14" s="86">
        <f t="shared" si="5"/>
        <v>0</v>
      </c>
      <c r="N14" s="86">
        <f t="shared" si="6"/>
        <v>0</v>
      </c>
      <c r="O14" s="86">
        <f t="shared" si="7"/>
        <v>0</v>
      </c>
      <c r="P14" s="86">
        <f t="shared" si="8"/>
        <v>0</v>
      </c>
      <c r="Q14" s="86">
        <f t="shared" si="9"/>
        <v>0</v>
      </c>
      <c r="R14" s="86">
        <f t="shared" si="10"/>
        <v>0</v>
      </c>
      <c r="S14" s="86">
        <f t="shared" si="11"/>
        <v>0</v>
      </c>
      <c r="T14" s="2">
        <f t="shared" si="3"/>
        <v>0</v>
      </c>
      <c r="U14" s="76" t="s">
        <v>165</v>
      </c>
      <c r="V14" s="83"/>
      <c r="X14" s="67"/>
    </row>
    <row r="15" spans="1:26" x14ac:dyDescent="0.25">
      <c r="A15" s="8" t="s">
        <v>15</v>
      </c>
      <c r="B15" s="73"/>
      <c r="C15" s="70"/>
      <c r="D15" s="38"/>
      <c r="E15" s="46">
        <v>0</v>
      </c>
      <c r="F15" s="46">
        <v>0</v>
      </c>
      <c r="G15" s="47">
        <f t="shared" si="0"/>
        <v>0</v>
      </c>
      <c r="H15" s="50">
        <v>0</v>
      </c>
      <c r="I15" s="48">
        <f t="shared" si="1"/>
        <v>0</v>
      </c>
      <c r="J15" s="49">
        <v>0</v>
      </c>
      <c r="K15" s="86" t="str">
        <f>IF(E15=0,"-",IF(F15/E15=0.27,"-","Bér, Járulék és utiktg esetében lehet az Áfa tartalom = 0 Ft. Kérem ellenőrizze az Áfa összegét!"))</f>
        <v>-</v>
      </c>
      <c r="L15" s="86">
        <f t="shared" si="4"/>
        <v>0</v>
      </c>
      <c r="M15" s="86">
        <f t="shared" si="5"/>
        <v>0</v>
      </c>
      <c r="N15" s="86">
        <f t="shared" si="6"/>
        <v>0</v>
      </c>
      <c r="O15" s="86">
        <f t="shared" si="7"/>
        <v>0</v>
      </c>
      <c r="P15" s="86">
        <f t="shared" si="8"/>
        <v>0</v>
      </c>
      <c r="Q15" s="86">
        <f t="shared" si="9"/>
        <v>0</v>
      </c>
      <c r="R15" s="86">
        <f t="shared" si="10"/>
        <v>0</v>
      </c>
      <c r="S15" s="86">
        <f t="shared" si="11"/>
        <v>0</v>
      </c>
      <c r="T15" s="2">
        <f t="shared" si="3"/>
        <v>0</v>
      </c>
      <c r="U15" s="77" t="s">
        <v>77</v>
      </c>
      <c r="V15" s="83"/>
    </row>
    <row r="16" spans="1:26" x14ac:dyDescent="0.25">
      <c r="A16" s="8" t="s">
        <v>16</v>
      </c>
      <c r="B16" s="73"/>
      <c r="C16" s="70"/>
      <c r="D16" s="38"/>
      <c r="E16" s="46">
        <v>0</v>
      </c>
      <c r="F16" s="46">
        <v>0</v>
      </c>
      <c r="G16" s="47">
        <f t="shared" si="0"/>
        <v>0</v>
      </c>
      <c r="H16" s="50">
        <v>0</v>
      </c>
      <c r="I16" s="48">
        <f t="shared" si="1"/>
        <v>0</v>
      </c>
      <c r="J16" s="49">
        <v>0</v>
      </c>
      <c r="K16" s="86" t="str">
        <f t="shared" si="2"/>
        <v>-</v>
      </c>
      <c r="L16" s="86">
        <f t="shared" si="4"/>
        <v>0</v>
      </c>
      <c r="M16" s="86">
        <f t="shared" si="5"/>
        <v>0</v>
      </c>
      <c r="N16" s="86">
        <f t="shared" si="6"/>
        <v>0</v>
      </c>
      <c r="O16" s="86">
        <f t="shared" si="7"/>
        <v>0</v>
      </c>
      <c r="P16" s="86">
        <f t="shared" si="8"/>
        <v>0</v>
      </c>
      <c r="Q16" s="86">
        <f t="shared" si="9"/>
        <v>0</v>
      </c>
      <c r="R16" s="86">
        <f t="shared" si="10"/>
        <v>0</v>
      </c>
      <c r="S16" s="86">
        <f t="shared" si="11"/>
        <v>0</v>
      </c>
      <c r="T16" s="2">
        <f t="shared" si="3"/>
        <v>0</v>
      </c>
      <c r="U16" s="77" t="s">
        <v>115</v>
      </c>
    </row>
    <row r="17" spans="1:21" x14ac:dyDescent="0.25">
      <c r="A17" s="8" t="s">
        <v>35</v>
      </c>
      <c r="B17" s="73"/>
      <c r="C17" s="70"/>
      <c r="D17" s="38"/>
      <c r="E17" s="46">
        <v>0</v>
      </c>
      <c r="F17" s="46">
        <v>0</v>
      </c>
      <c r="G17" s="47">
        <f t="shared" si="0"/>
        <v>0</v>
      </c>
      <c r="H17" s="50">
        <v>0</v>
      </c>
      <c r="I17" s="48">
        <f t="shared" si="1"/>
        <v>0</v>
      </c>
      <c r="J17" s="49">
        <v>0</v>
      </c>
      <c r="K17" s="86" t="str">
        <f t="shared" si="2"/>
        <v>-</v>
      </c>
      <c r="L17" s="86">
        <f t="shared" si="4"/>
        <v>0</v>
      </c>
      <c r="M17" s="86">
        <f t="shared" si="5"/>
        <v>0</v>
      </c>
      <c r="N17" s="86">
        <f t="shared" si="6"/>
        <v>0</v>
      </c>
      <c r="O17" s="86">
        <f t="shared" si="7"/>
        <v>0</v>
      </c>
      <c r="P17" s="86">
        <f t="shared" si="8"/>
        <v>0</v>
      </c>
      <c r="Q17" s="86">
        <f t="shared" si="9"/>
        <v>0</v>
      </c>
      <c r="R17" s="86">
        <f t="shared" si="10"/>
        <v>0</v>
      </c>
      <c r="S17" s="86">
        <f t="shared" si="11"/>
        <v>0</v>
      </c>
      <c r="T17" s="2">
        <f t="shared" si="3"/>
        <v>0</v>
      </c>
      <c r="U17" s="76" t="s">
        <v>172</v>
      </c>
    </row>
    <row r="18" spans="1:21" x14ac:dyDescent="0.25">
      <c r="A18" s="8" t="s">
        <v>36</v>
      </c>
      <c r="B18" s="73"/>
      <c r="C18" s="70"/>
      <c r="D18" s="38"/>
      <c r="E18" s="46">
        <v>0</v>
      </c>
      <c r="F18" s="46">
        <v>0</v>
      </c>
      <c r="G18" s="47">
        <f t="shared" si="0"/>
        <v>0</v>
      </c>
      <c r="H18" s="50">
        <v>0</v>
      </c>
      <c r="I18" s="48">
        <f t="shared" si="1"/>
        <v>0</v>
      </c>
      <c r="J18" s="49">
        <v>0</v>
      </c>
      <c r="K18" s="86" t="str">
        <f t="shared" si="2"/>
        <v>-</v>
      </c>
      <c r="L18" s="86">
        <f t="shared" si="4"/>
        <v>0</v>
      </c>
      <c r="M18" s="86">
        <f t="shared" si="5"/>
        <v>0</v>
      </c>
      <c r="N18" s="86">
        <f t="shared" si="6"/>
        <v>0</v>
      </c>
      <c r="O18" s="86">
        <f t="shared" si="7"/>
        <v>0</v>
      </c>
      <c r="P18" s="86">
        <f t="shared" si="8"/>
        <v>0</v>
      </c>
      <c r="Q18" s="86">
        <f t="shared" si="9"/>
        <v>0</v>
      </c>
      <c r="R18" s="86">
        <f t="shared" si="10"/>
        <v>0</v>
      </c>
      <c r="S18" s="86">
        <f t="shared" si="11"/>
        <v>0</v>
      </c>
      <c r="T18" s="2">
        <f t="shared" si="3"/>
        <v>0</v>
      </c>
    </row>
    <row r="19" spans="1:21" x14ac:dyDescent="0.25">
      <c r="A19" s="8" t="s">
        <v>37</v>
      </c>
      <c r="B19" s="73"/>
      <c r="C19" s="70"/>
      <c r="D19" s="38"/>
      <c r="E19" s="46">
        <v>0</v>
      </c>
      <c r="F19" s="46">
        <v>0</v>
      </c>
      <c r="G19" s="47">
        <f>E19+F19</f>
        <v>0</v>
      </c>
      <c r="H19" s="50">
        <v>0</v>
      </c>
      <c r="I19" s="48">
        <f>G19*H19</f>
        <v>0</v>
      </c>
      <c r="J19" s="49">
        <v>0</v>
      </c>
      <c r="K19" s="86" t="str">
        <f>IF(E19=0,"-",IF(F19/E19=0.27,"-","Bér, Járulék és utiktg esetében lehet az Áfa tartalom = 0 Ft. Kérem ellenőrizze az Áfa összegét!"))</f>
        <v>-</v>
      </c>
      <c r="L19" s="86">
        <f t="shared" si="4"/>
        <v>0</v>
      </c>
      <c r="M19" s="86">
        <f>IF(B19="A felhívás 3.1.1.1 pontjában felsorolt, közösségi terek létrehozásához, fejlesztéséhez kapcsolódó tevékenységek",J19,0)</f>
        <v>0</v>
      </c>
      <c r="N19" s="86">
        <f t="shared" si="6"/>
        <v>0</v>
      </c>
      <c r="O19" s="86">
        <f t="shared" si="7"/>
        <v>0</v>
      </c>
      <c r="P19" s="86">
        <f t="shared" si="8"/>
        <v>0</v>
      </c>
      <c r="Q19" s="86">
        <f t="shared" si="9"/>
        <v>0</v>
      </c>
      <c r="R19" s="86">
        <f t="shared" si="10"/>
        <v>0</v>
      </c>
      <c r="S19" s="86">
        <f t="shared" si="11"/>
        <v>0</v>
      </c>
      <c r="T19" s="2">
        <f t="shared" si="3"/>
        <v>0</v>
      </c>
    </row>
    <row r="20" spans="1:21" x14ac:dyDescent="0.25">
      <c r="A20" s="105"/>
      <c r="B20" s="146"/>
      <c r="C20" s="146"/>
      <c r="D20" s="146"/>
      <c r="E20" s="146"/>
      <c r="F20" s="146"/>
      <c r="G20" s="146"/>
      <c r="H20" s="147"/>
      <c r="I20" s="72">
        <f>SUM(I10:I19)</f>
        <v>0</v>
      </c>
      <c r="J20" s="49"/>
      <c r="K20" s="86" t="str">
        <f>IF(I20=0,"-",IF(I20=J21,"-","Kérem ellenőrizze az igényelt támogatás összegét!"))</f>
        <v>-</v>
      </c>
      <c r="L20" s="86">
        <f t="shared" si="4"/>
        <v>0</v>
      </c>
      <c r="M20" s="86">
        <f t="shared" si="5"/>
        <v>0</v>
      </c>
      <c r="N20" s="86">
        <f t="shared" si="6"/>
        <v>0</v>
      </c>
      <c r="O20" s="86">
        <f t="shared" si="7"/>
        <v>0</v>
      </c>
      <c r="P20" s="86">
        <f t="shared" si="8"/>
        <v>0</v>
      </c>
      <c r="Q20" s="86">
        <f t="shared" si="9"/>
        <v>0</v>
      </c>
      <c r="R20" s="86">
        <f t="shared" si="10"/>
        <v>0</v>
      </c>
      <c r="S20" s="86">
        <f t="shared" si="11"/>
        <v>0</v>
      </c>
      <c r="T20" s="2">
        <f t="shared" si="3"/>
        <v>0</v>
      </c>
    </row>
    <row r="21" spans="1:21" ht="51.95" customHeight="1" x14ac:dyDescent="0.25">
      <c r="A21" s="105"/>
      <c r="B21" s="106"/>
      <c r="C21" s="106"/>
      <c r="D21" s="106"/>
      <c r="E21" s="106"/>
      <c r="F21" s="106"/>
      <c r="G21" s="135" t="s">
        <v>128</v>
      </c>
      <c r="H21" s="136"/>
      <c r="I21" s="137"/>
      <c r="J21" s="39">
        <f>SUM(J10:J19)</f>
        <v>0</v>
      </c>
      <c r="K21" s="51"/>
      <c r="L21" s="51">
        <f t="shared" ref="L21:T21" si="12">SUM(L10:L20)</f>
        <v>0</v>
      </c>
      <c r="M21" s="51">
        <f t="shared" si="12"/>
        <v>0</v>
      </c>
      <c r="N21" s="51">
        <f t="shared" si="12"/>
        <v>0</v>
      </c>
      <c r="O21" s="51">
        <f t="shared" si="12"/>
        <v>0</v>
      </c>
      <c r="P21" s="51">
        <f t="shared" si="12"/>
        <v>0</v>
      </c>
      <c r="Q21" s="51">
        <f t="shared" si="12"/>
        <v>0</v>
      </c>
      <c r="R21" s="51">
        <f t="shared" si="12"/>
        <v>0</v>
      </c>
      <c r="S21" s="51">
        <f t="shared" si="12"/>
        <v>0</v>
      </c>
      <c r="T21" s="51">
        <f t="shared" si="12"/>
        <v>0</v>
      </c>
      <c r="U21" s="76" t="s">
        <v>173</v>
      </c>
    </row>
    <row r="22" spans="1:21" ht="15" customHeight="1" x14ac:dyDescent="0.25">
      <c r="A22" s="119" t="s">
        <v>64</v>
      </c>
      <c r="B22" s="120"/>
      <c r="C22" s="120"/>
      <c r="D22" s="120"/>
      <c r="E22" s="120"/>
      <c r="F22" s="120"/>
      <c r="G22" s="120"/>
      <c r="H22" s="120"/>
      <c r="I22" s="120"/>
      <c r="J22" s="121"/>
    </row>
    <row r="23" spans="1:21" x14ac:dyDescent="0.25">
      <c r="A23" s="71" t="s">
        <v>3</v>
      </c>
      <c r="B23" s="148"/>
      <c r="C23" s="149"/>
      <c r="D23" s="149"/>
      <c r="E23" s="149"/>
      <c r="F23" s="149"/>
      <c r="G23" s="149"/>
      <c r="H23" s="149"/>
      <c r="I23" s="149"/>
      <c r="J23" s="150"/>
    </row>
    <row r="24" spans="1:21" x14ac:dyDescent="0.25">
      <c r="A24" s="71" t="s">
        <v>4</v>
      </c>
      <c r="B24" s="113"/>
      <c r="C24" s="114"/>
      <c r="D24" s="114"/>
      <c r="E24" s="114"/>
      <c r="F24" s="114"/>
      <c r="G24" s="114"/>
      <c r="H24" s="114"/>
      <c r="I24" s="114"/>
      <c r="J24" s="115"/>
    </row>
    <row r="25" spans="1:21" x14ac:dyDescent="0.25">
      <c r="A25" s="71" t="s">
        <v>12</v>
      </c>
      <c r="B25" s="113"/>
      <c r="C25" s="114"/>
      <c r="D25" s="114"/>
      <c r="E25" s="114"/>
      <c r="F25" s="114"/>
      <c r="G25" s="114"/>
      <c r="H25" s="114"/>
      <c r="I25" s="114"/>
      <c r="J25" s="115"/>
    </row>
    <row r="26" spans="1:21" x14ac:dyDescent="0.25">
      <c r="A26" s="71" t="s">
        <v>13</v>
      </c>
      <c r="B26" s="113"/>
      <c r="C26" s="114"/>
      <c r="D26" s="114"/>
      <c r="E26" s="114"/>
      <c r="F26" s="114"/>
      <c r="G26" s="114"/>
      <c r="H26" s="114"/>
      <c r="I26" s="114"/>
      <c r="J26" s="115"/>
    </row>
    <row r="27" spans="1:21" x14ac:dyDescent="0.25">
      <c r="A27" s="71" t="s">
        <v>14</v>
      </c>
      <c r="B27" s="113"/>
      <c r="C27" s="114"/>
      <c r="D27" s="114"/>
      <c r="E27" s="114"/>
      <c r="F27" s="114"/>
      <c r="G27" s="114"/>
      <c r="H27" s="114"/>
      <c r="I27" s="114"/>
      <c r="J27" s="115"/>
    </row>
    <row r="28" spans="1:21" x14ac:dyDescent="0.25">
      <c r="A28" s="71" t="s">
        <v>15</v>
      </c>
      <c r="B28" s="113"/>
      <c r="C28" s="114"/>
      <c r="D28" s="114"/>
      <c r="E28" s="114"/>
      <c r="F28" s="114"/>
      <c r="G28" s="114"/>
      <c r="H28" s="114"/>
      <c r="I28" s="114"/>
      <c r="J28" s="115"/>
    </row>
    <row r="29" spans="1:21" x14ac:dyDescent="0.25">
      <c r="A29" s="71" t="s">
        <v>16</v>
      </c>
      <c r="B29" s="113"/>
      <c r="C29" s="114"/>
      <c r="D29" s="114"/>
      <c r="E29" s="114"/>
      <c r="F29" s="114"/>
      <c r="G29" s="114"/>
      <c r="H29" s="114"/>
      <c r="I29" s="114"/>
      <c r="J29" s="115"/>
    </row>
    <row r="30" spans="1:21" x14ac:dyDescent="0.25">
      <c r="A30" s="71" t="s">
        <v>35</v>
      </c>
      <c r="B30" s="113"/>
      <c r="C30" s="114"/>
      <c r="D30" s="114"/>
      <c r="E30" s="114"/>
      <c r="F30" s="114"/>
      <c r="G30" s="114"/>
      <c r="H30" s="114"/>
      <c r="I30" s="114"/>
      <c r="J30" s="115"/>
    </row>
    <row r="31" spans="1:21" x14ac:dyDescent="0.25">
      <c r="A31" s="71" t="s">
        <v>36</v>
      </c>
      <c r="B31" s="113"/>
      <c r="C31" s="114"/>
      <c r="D31" s="114"/>
      <c r="E31" s="114"/>
      <c r="F31" s="114"/>
      <c r="G31" s="114"/>
      <c r="H31" s="114"/>
      <c r="I31" s="114"/>
      <c r="J31" s="115"/>
    </row>
    <row r="32" spans="1:21" x14ac:dyDescent="0.25">
      <c r="A32" s="71" t="s">
        <v>37</v>
      </c>
      <c r="B32" s="113"/>
      <c r="C32" s="114"/>
      <c r="D32" s="114"/>
      <c r="E32" s="114"/>
      <c r="F32" s="114"/>
      <c r="G32" s="114"/>
      <c r="H32" s="114"/>
      <c r="I32" s="114"/>
      <c r="J32" s="115"/>
    </row>
    <row r="33" spans="1:26" ht="39.950000000000003" customHeight="1" thickBot="1" x14ac:dyDescent="0.3">
      <c r="A33" s="9"/>
      <c r="B33" s="9"/>
      <c r="C33" s="18"/>
      <c r="D33" s="9"/>
      <c r="E33" s="9"/>
      <c r="F33" s="9"/>
      <c r="G33" s="9"/>
      <c r="H33" s="9"/>
      <c r="I33" s="9"/>
      <c r="J33" s="9"/>
      <c r="K33" s="13"/>
      <c r="L33" s="28"/>
      <c r="M33" s="28"/>
      <c r="N33" s="28"/>
      <c r="O33" s="28"/>
      <c r="P33" s="28"/>
      <c r="Q33" s="28"/>
      <c r="R33" s="28"/>
      <c r="S33" s="28"/>
      <c r="T33" s="28"/>
    </row>
    <row r="34" spans="1:26" s="4" customFormat="1" ht="15" customHeight="1" x14ac:dyDescent="0.25">
      <c r="A34" s="130" t="s">
        <v>67</v>
      </c>
      <c r="B34" s="131"/>
      <c r="C34" s="132"/>
      <c r="D34" s="133"/>
      <c r="E34" s="133"/>
      <c r="F34" s="133"/>
      <c r="G34" s="133"/>
      <c r="H34" s="133"/>
      <c r="I34" s="133"/>
      <c r="J34" s="134"/>
      <c r="V34" s="83"/>
      <c r="W34" s="66"/>
      <c r="X34" s="65"/>
      <c r="Y34" s="65"/>
      <c r="Z34" s="65"/>
    </row>
    <row r="35" spans="1:26" ht="30" x14ac:dyDescent="0.25">
      <c r="A35" s="36" t="s">
        <v>57</v>
      </c>
      <c r="B35" s="32" t="s">
        <v>167</v>
      </c>
      <c r="C35" s="33" t="s">
        <v>114</v>
      </c>
      <c r="D35" s="34" t="s">
        <v>113</v>
      </c>
      <c r="E35" s="34" t="s">
        <v>59</v>
      </c>
      <c r="F35" s="34" t="s">
        <v>60</v>
      </c>
      <c r="G35" s="34" t="s">
        <v>62</v>
      </c>
      <c r="H35" s="34" t="s">
        <v>61</v>
      </c>
      <c r="I35" s="34" t="s">
        <v>63</v>
      </c>
      <c r="J35" s="35" t="s">
        <v>0</v>
      </c>
    </row>
    <row r="36" spans="1:26" x14ac:dyDescent="0.25">
      <c r="A36" s="8" t="s">
        <v>5</v>
      </c>
      <c r="B36" s="73"/>
      <c r="C36" s="37"/>
      <c r="D36" s="38"/>
      <c r="E36" s="46">
        <v>0</v>
      </c>
      <c r="F36" s="46">
        <v>0</v>
      </c>
      <c r="G36" s="47">
        <f t="shared" ref="G36:G45" si="13">E36+F36</f>
        <v>0</v>
      </c>
      <c r="H36" s="50">
        <v>0</v>
      </c>
      <c r="I36" s="48">
        <f>G36*H36</f>
        <v>0</v>
      </c>
      <c r="J36" s="49">
        <v>0</v>
      </c>
      <c r="K36" s="86" t="str">
        <f>IF(E36=0,"-",IF(F36/E36=0.27,"-","Bér, Járulék és utiktg esetében lehet az Áfa tartalom = 0 Ft. Kérem ellenőrizze az Áfa összegét!"))</f>
        <v>-</v>
      </c>
      <c r="L36" s="86">
        <f>IF(B36="A felhívás 3.1.1.1 pontjában felsorolt, közösségi terek létrehozásához, fejlesztéséhez kapcsolódó tevékenységek",I36,0)</f>
        <v>0</v>
      </c>
      <c r="M36" s="86">
        <f>IF(B36="A felhívás 3.1.1.1 pontjában felsorolt, közösségi terek létrehozásához, fejlesztéséhez kapcsolódó tevékenységek",J36,0)</f>
        <v>0</v>
      </c>
      <c r="N36" s="86">
        <f>IF(B36="A felhívás 3.1.2 pontjában felsorolt kapcsolódó tevékenységek",I36,0)</f>
        <v>0</v>
      </c>
      <c r="O36" s="86">
        <f>IF(B36="A felhívás 3.1.2 pontjában felsorolt kapcsolódó tevékenységek",J36,0)</f>
        <v>0</v>
      </c>
      <c r="P36" s="86">
        <f>IF(B36="A felhívás 3.1.2.1 pontjában felsorolt kötelezően megvalósítandó tevékenységek",I36,0)</f>
        <v>0</v>
      </c>
      <c r="Q36" s="86">
        <f>IF(B36="A felhívás 3.1.2.1 pontjában felsorolt kötelezően megvalósítandó tevékenységek",J36,0)</f>
        <v>0</v>
      </c>
      <c r="R36" s="86">
        <f>IF(B36="A felhívás 3.1.2.2 pontjában felsorolt választható tevékenységek",I36,0)</f>
        <v>0</v>
      </c>
      <c r="S36" s="86">
        <f>IF(B36="A felhívás 3.1.2.2 pontjában felsorolt választható tevékenységek",J36,0)</f>
        <v>0</v>
      </c>
      <c r="T36" s="2">
        <f>IF(D36=$V$37,J36,0)</f>
        <v>0</v>
      </c>
    </row>
    <row r="37" spans="1:26" x14ac:dyDescent="0.25">
      <c r="A37" s="8" t="s">
        <v>6</v>
      </c>
      <c r="B37" s="73"/>
      <c r="C37" s="37"/>
      <c r="D37" s="38"/>
      <c r="E37" s="46">
        <v>0</v>
      </c>
      <c r="F37" s="46">
        <v>0</v>
      </c>
      <c r="G37" s="47">
        <f t="shared" si="13"/>
        <v>0</v>
      </c>
      <c r="H37" s="50">
        <v>0</v>
      </c>
      <c r="I37" s="48">
        <f t="shared" ref="I37:I45" si="14">G37*H37</f>
        <v>0</v>
      </c>
      <c r="J37" s="49">
        <v>0</v>
      </c>
      <c r="K37" s="86" t="str">
        <f t="shared" ref="K37:K45" si="15">IF(E37=0,"-",IF(F37/E37=0.27,"-","Bér, Járulék és utiktg esetében lehet az Áfa tartalom = 0 Ft. Kérem ellenőrizze az Áfa összegét!"))</f>
        <v>-</v>
      </c>
      <c r="L37" s="86">
        <f t="shared" ref="L37:L46" si="16">IF(B37="A felhívás 3.1.1.1 pontjában felsorolt, közösségi terek létrehozásához, fejlesztéséhez kapcsolódó tevékenységek",I37,0)</f>
        <v>0</v>
      </c>
      <c r="M37" s="86">
        <f t="shared" ref="M37:M46" si="17">IF(B37="A felhívás 3.1.1.1 pontjában felsorolt, közösségi terek létrehozásához, fejlesztéséhez kapcsolódó tevékenységek",J37,0)</f>
        <v>0</v>
      </c>
      <c r="N37" s="86">
        <f t="shared" ref="N37:N46" si="18">IF(B37="A felhívás 3.1.2 pontjában felsorolt kapcsolódó tevékenységek",I37,0)</f>
        <v>0</v>
      </c>
      <c r="O37" s="86">
        <f t="shared" ref="O37:O46" si="19">IF(B37="A felhívás 3.1.2 pontjában felsorolt kapcsolódó tevékenységek",J37,0)</f>
        <v>0</v>
      </c>
      <c r="P37" s="86">
        <f t="shared" ref="P37:P46" si="20">IF(B37="A felhívás 3.1.2.1 pontjában felsorolt kötelezően megvalósítandó tevékenységek",I37,0)</f>
        <v>0</v>
      </c>
      <c r="Q37" s="86">
        <f t="shared" ref="Q37:Q46" si="21">IF(B37="A felhívás 3.1.2.1 pontjában felsorolt kötelezően megvalósítandó tevékenységek",J37,0)</f>
        <v>0</v>
      </c>
      <c r="R37" s="86">
        <f t="shared" ref="R37:R46" si="22">IF(B37="A felhívás 3.1.2.2 pontjában felsorolt választható tevékenységek",I37,0)</f>
        <v>0</v>
      </c>
      <c r="S37" s="86">
        <f t="shared" ref="S37:S46" si="23">IF(B37="A felhívás 3.1.2.2 pontjában felsorolt választható tevékenységek",J37,0)</f>
        <v>0</v>
      </c>
      <c r="T37" s="2">
        <f t="shared" ref="T37:T45" si="24">IF(D37=$V$37,J37,0)</f>
        <v>0</v>
      </c>
      <c r="V37" s="80" t="s">
        <v>120</v>
      </c>
    </row>
    <row r="38" spans="1:26" x14ac:dyDescent="0.25">
      <c r="A38" s="8" t="s">
        <v>17</v>
      </c>
      <c r="B38" s="73"/>
      <c r="C38" s="37"/>
      <c r="D38" s="38"/>
      <c r="E38" s="46">
        <v>0</v>
      </c>
      <c r="F38" s="46">
        <v>0</v>
      </c>
      <c r="G38" s="47">
        <f t="shared" si="13"/>
        <v>0</v>
      </c>
      <c r="H38" s="50">
        <v>0</v>
      </c>
      <c r="I38" s="48">
        <f t="shared" si="14"/>
        <v>0</v>
      </c>
      <c r="J38" s="49">
        <v>0</v>
      </c>
      <c r="K38" s="86" t="str">
        <f t="shared" si="15"/>
        <v>-</v>
      </c>
      <c r="L38" s="86">
        <f t="shared" si="16"/>
        <v>0</v>
      </c>
      <c r="M38" s="86">
        <f t="shared" si="17"/>
        <v>0</v>
      </c>
      <c r="N38" s="86">
        <f t="shared" si="18"/>
        <v>0</v>
      </c>
      <c r="O38" s="86">
        <f t="shared" si="19"/>
        <v>0</v>
      </c>
      <c r="P38" s="86">
        <f t="shared" si="20"/>
        <v>0</v>
      </c>
      <c r="Q38" s="86">
        <f t="shared" si="21"/>
        <v>0</v>
      </c>
      <c r="R38" s="86">
        <f t="shared" si="22"/>
        <v>0</v>
      </c>
      <c r="S38" s="86">
        <f t="shared" si="23"/>
        <v>0</v>
      </c>
      <c r="T38" s="2">
        <f t="shared" si="24"/>
        <v>0</v>
      </c>
      <c r="V38" s="79" t="s">
        <v>121</v>
      </c>
    </row>
    <row r="39" spans="1:26" x14ac:dyDescent="0.25">
      <c r="A39" s="8" t="s">
        <v>18</v>
      </c>
      <c r="B39" s="73"/>
      <c r="C39" s="37"/>
      <c r="D39" s="38"/>
      <c r="E39" s="46">
        <v>0</v>
      </c>
      <c r="F39" s="46">
        <v>0</v>
      </c>
      <c r="G39" s="47">
        <f t="shared" si="13"/>
        <v>0</v>
      </c>
      <c r="H39" s="50">
        <v>0</v>
      </c>
      <c r="I39" s="48">
        <f t="shared" si="14"/>
        <v>0</v>
      </c>
      <c r="J39" s="49">
        <v>0</v>
      </c>
      <c r="K39" s="86" t="str">
        <f t="shared" si="15"/>
        <v>-</v>
      </c>
      <c r="L39" s="86">
        <f t="shared" si="16"/>
        <v>0</v>
      </c>
      <c r="M39" s="86">
        <f t="shared" si="17"/>
        <v>0</v>
      </c>
      <c r="N39" s="86">
        <f t="shared" si="18"/>
        <v>0</v>
      </c>
      <c r="O39" s="86">
        <f t="shared" si="19"/>
        <v>0</v>
      </c>
      <c r="P39" s="86">
        <f t="shared" si="20"/>
        <v>0</v>
      </c>
      <c r="Q39" s="86">
        <f t="shared" si="21"/>
        <v>0</v>
      </c>
      <c r="R39" s="86">
        <f t="shared" si="22"/>
        <v>0</v>
      </c>
      <c r="S39" s="86">
        <f t="shared" si="23"/>
        <v>0</v>
      </c>
      <c r="T39" s="2">
        <f t="shared" si="24"/>
        <v>0</v>
      </c>
      <c r="V39" s="79" t="s">
        <v>122</v>
      </c>
    </row>
    <row r="40" spans="1:26" x14ac:dyDescent="0.25">
      <c r="A40" s="8" t="s">
        <v>19</v>
      </c>
      <c r="B40" s="73"/>
      <c r="C40" s="37"/>
      <c r="D40" s="38"/>
      <c r="E40" s="46">
        <v>0</v>
      </c>
      <c r="F40" s="46">
        <v>0</v>
      </c>
      <c r="G40" s="47">
        <f t="shared" si="13"/>
        <v>0</v>
      </c>
      <c r="H40" s="50">
        <v>0</v>
      </c>
      <c r="I40" s="48">
        <f t="shared" si="14"/>
        <v>0</v>
      </c>
      <c r="J40" s="49">
        <v>0</v>
      </c>
      <c r="K40" s="86" t="str">
        <f t="shared" si="15"/>
        <v>-</v>
      </c>
      <c r="L40" s="86">
        <f t="shared" si="16"/>
        <v>0</v>
      </c>
      <c r="M40" s="86">
        <f t="shared" si="17"/>
        <v>0</v>
      </c>
      <c r="N40" s="86">
        <f t="shared" si="18"/>
        <v>0</v>
      </c>
      <c r="O40" s="86">
        <f t="shared" si="19"/>
        <v>0</v>
      </c>
      <c r="P40" s="86">
        <f t="shared" si="20"/>
        <v>0</v>
      </c>
      <c r="Q40" s="86">
        <f t="shared" si="21"/>
        <v>0</v>
      </c>
      <c r="R40" s="86">
        <f t="shared" si="22"/>
        <v>0</v>
      </c>
      <c r="S40" s="86">
        <f t="shared" si="23"/>
        <v>0</v>
      </c>
      <c r="T40" s="2">
        <f t="shared" si="24"/>
        <v>0</v>
      </c>
      <c r="V40" s="79" t="s">
        <v>123</v>
      </c>
    </row>
    <row r="41" spans="1:26" x14ac:dyDescent="0.25">
      <c r="A41" s="8" t="s">
        <v>20</v>
      </c>
      <c r="B41" s="73"/>
      <c r="C41" s="37"/>
      <c r="D41" s="38"/>
      <c r="E41" s="46">
        <v>0</v>
      </c>
      <c r="F41" s="46">
        <v>0</v>
      </c>
      <c r="G41" s="47">
        <f t="shared" si="13"/>
        <v>0</v>
      </c>
      <c r="H41" s="50">
        <v>0</v>
      </c>
      <c r="I41" s="48">
        <f t="shared" si="14"/>
        <v>0</v>
      </c>
      <c r="J41" s="49">
        <v>0</v>
      </c>
      <c r="K41" s="86" t="str">
        <f t="shared" si="15"/>
        <v>-</v>
      </c>
      <c r="L41" s="86">
        <f t="shared" si="16"/>
        <v>0</v>
      </c>
      <c r="M41" s="86">
        <f t="shared" si="17"/>
        <v>0</v>
      </c>
      <c r="N41" s="86">
        <f t="shared" si="18"/>
        <v>0</v>
      </c>
      <c r="O41" s="86">
        <f t="shared" si="19"/>
        <v>0</v>
      </c>
      <c r="P41" s="86">
        <f t="shared" si="20"/>
        <v>0</v>
      </c>
      <c r="Q41" s="86">
        <f t="shared" si="21"/>
        <v>0</v>
      </c>
      <c r="R41" s="86">
        <f t="shared" si="22"/>
        <v>0</v>
      </c>
      <c r="S41" s="86">
        <f t="shared" si="23"/>
        <v>0</v>
      </c>
      <c r="T41" s="2">
        <f t="shared" si="24"/>
        <v>0</v>
      </c>
    </row>
    <row r="42" spans="1:26" x14ac:dyDescent="0.25">
      <c r="A42" s="8" t="s">
        <v>21</v>
      </c>
      <c r="B42" s="73"/>
      <c r="C42" s="37"/>
      <c r="D42" s="38"/>
      <c r="E42" s="46">
        <v>0</v>
      </c>
      <c r="F42" s="46">
        <v>0</v>
      </c>
      <c r="G42" s="47">
        <f t="shared" si="13"/>
        <v>0</v>
      </c>
      <c r="H42" s="50">
        <v>0</v>
      </c>
      <c r="I42" s="48">
        <f t="shared" si="14"/>
        <v>0</v>
      </c>
      <c r="J42" s="49">
        <v>0</v>
      </c>
      <c r="K42" s="86" t="str">
        <f t="shared" si="15"/>
        <v>-</v>
      </c>
      <c r="L42" s="86">
        <f t="shared" si="16"/>
        <v>0</v>
      </c>
      <c r="M42" s="86">
        <f t="shared" si="17"/>
        <v>0</v>
      </c>
      <c r="N42" s="86">
        <f t="shared" si="18"/>
        <v>0</v>
      </c>
      <c r="O42" s="86">
        <f t="shared" si="19"/>
        <v>0</v>
      </c>
      <c r="P42" s="86">
        <f t="shared" si="20"/>
        <v>0</v>
      </c>
      <c r="Q42" s="86">
        <f t="shared" si="21"/>
        <v>0</v>
      </c>
      <c r="R42" s="86">
        <f t="shared" si="22"/>
        <v>0</v>
      </c>
      <c r="S42" s="86">
        <f t="shared" si="23"/>
        <v>0</v>
      </c>
      <c r="T42" s="2">
        <f t="shared" si="24"/>
        <v>0</v>
      </c>
    </row>
    <row r="43" spans="1:26" x14ac:dyDescent="0.25">
      <c r="A43" s="8" t="s">
        <v>22</v>
      </c>
      <c r="B43" s="73"/>
      <c r="C43" s="37"/>
      <c r="D43" s="38"/>
      <c r="E43" s="46">
        <v>0</v>
      </c>
      <c r="F43" s="46">
        <v>0</v>
      </c>
      <c r="G43" s="47">
        <f t="shared" si="13"/>
        <v>0</v>
      </c>
      <c r="H43" s="50">
        <v>0</v>
      </c>
      <c r="I43" s="48">
        <f t="shared" si="14"/>
        <v>0</v>
      </c>
      <c r="J43" s="49">
        <v>0</v>
      </c>
      <c r="K43" s="86" t="str">
        <f t="shared" si="15"/>
        <v>-</v>
      </c>
      <c r="L43" s="86">
        <f t="shared" si="16"/>
        <v>0</v>
      </c>
      <c r="M43" s="86">
        <f t="shared" si="17"/>
        <v>0</v>
      </c>
      <c r="N43" s="86">
        <f t="shared" si="18"/>
        <v>0</v>
      </c>
      <c r="O43" s="86">
        <f t="shared" si="19"/>
        <v>0</v>
      </c>
      <c r="P43" s="86">
        <f t="shared" si="20"/>
        <v>0</v>
      </c>
      <c r="Q43" s="86">
        <f t="shared" si="21"/>
        <v>0</v>
      </c>
      <c r="R43" s="86">
        <f t="shared" si="22"/>
        <v>0</v>
      </c>
      <c r="S43" s="86">
        <f t="shared" si="23"/>
        <v>0</v>
      </c>
      <c r="T43" s="2">
        <f t="shared" si="24"/>
        <v>0</v>
      </c>
    </row>
    <row r="44" spans="1:26" x14ac:dyDescent="0.25">
      <c r="A44" s="8" t="s">
        <v>38</v>
      </c>
      <c r="B44" s="73"/>
      <c r="C44" s="37"/>
      <c r="D44" s="38"/>
      <c r="E44" s="46">
        <v>0</v>
      </c>
      <c r="F44" s="46">
        <v>0</v>
      </c>
      <c r="G44" s="47">
        <f t="shared" si="13"/>
        <v>0</v>
      </c>
      <c r="H44" s="50">
        <v>0</v>
      </c>
      <c r="I44" s="48">
        <f t="shared" si="14"/>
        <v>0</v>
      </c>
      <c r="J44" s="49">
        <v>0</v>
      </c>
      <c r="K44" s="86" t="str">
        <f t="shared" si="15"/>
        <v>-</v>
      </c>
      <c r="L44" s="86">
        <f t="shared" si="16"/>
        <v>0</v>
      </c>
      <c r="M44" s="86">
        <f t="shared" si="17"/>
        <v>0</v>
      </c>
      <c r="N44" s="86">
        <f t="shared" si="18"/>
        <v>0</v>
      </c>
      <c r="O44" s="86">
        <f t="shared" si="19"/>
        <v>0</v>
      </c>
      <c r="P44" s="86">
        <f t="shared" si="20"/>
        <v>0</v>
      </c>
      <c r="Q44" s="86">
        <f t="shared" si="21"/>
        <v>0</v>
      </c>
      <c r="R44" s="86">
        <f t="shared" si="22"/>
        <v>0</v>
      </c>
      <c r="S44" s="86">
        <f t="shared" si="23"/>
        <v>0</v>
      </c>
      <c r="T44" s="2">
        <f t="shared" si="24"/>
        <v>0</v>
      </c>
    </row>
    <row r="45" spans="1:26" x14ac:dyDescent="0.25">
      <c r="A45" s="8" t="s">
        <v>39</v>
      </c>
      <c r="B45" s="73"/>
      <c r="C45" s="37"/>
      <c r="D45" s="38"/>
      <c r="E45" s="46">
        <v>0</v>
      </c>
      <c r="F45" s="46">
        <v>0</v>
      </c>
      <c r="G45" s="47">
        <f t="shared" si="13"/>
        <v>0</v>
      </c>
      <c r="H45" s="50">
        <v>0</v>
      </c>
      <c r="I45" s="48">
        <f t="shared" si="14"/>
        <v>0</v>
      </c>
      <c r="J45" s="49">
        <v>0</v>
      </c>
      <c r="K45" s="86" t="str">
        <f t="shared" si="15"/>
        <v>-</v>
      </c>
      <c r="L45" s="86">
        <f t="shared" si="16"/>
        <v>0</v>
      </c>
      <c r="M45" s="86">
        <f t="shared" si="17"/>
        <v>0</v>
      </c>
      <c r="N45" s="86">
        <f t="shared" si="18"/>
        <v>0</v>
      </c>
      <c r="O45" s="86">
        <f t="shared" si="19"/>
        <v>0</v>
      </c>
      <c r="P45" s="86">
        <f t="shared" si="20"/>
        <v>0</v>
      </c>
      <c r="Q45" s="86">
        <f t="shared" si="21"/>
        <v>0</v>
      </c>
      <c r="R45" s="86">
        <f t="shared" si="22"/>
        <v>0</v>
      </c>
      <c r="S45" s="86">
        <f t="shared" si="23"/>
        <v>0</v>
      </c>
      <c r="T45" s="2">
        <f t="shared" si="24"/>
        <v>0</v>
      </c>
    </row>
    <row r="46" spans="1:26" x14ac:dyDescent="0.25">
      <c r="A46" s="105"/>
      <c r="B46" s="106"/>
      <c r="C46" s="106"/>
      <c r="D46" s="106"/>
      <c r="E46" s="106"/>
      <c r="F46" s="106"/>
      <c r="G46" s="106"/>
      <c r="H46" s="139"/>
      <c r="I46" s="72">
        <f>SUM(I36:I45)</f>
        <v>0</v>
      </c>
      <c r="J46" s="49"/>
      <c r="K46" s="86" t="str">
        <f>IF(I46=0,"-",IF(I46=J47,"-","Kérem ellenőrizze az igényelt támogatás összegét!"))</f>
        <v>-</v>
      </c>
      <c r="L46" s="86">
        <f t="shared" si="16"/>
        <v>0</v>
      </c>
      <c r="M46" s="86">
        <f t="shared" si="17"/>
        <v>0</v>
      </c>
      <c r="N46" s="86">
        <f t="shared" si="18"/>
        <v>0</v>
      </c>
      <c r="O46" s="86">
        <f t="shared" si="19"/>
        <v>0</v>
      </c>
      <c r="P46" s="86">
        <f t="shared" si="20"/>
        <v>0</v>
      </c>
      <c r="Q46" s="86">
        <f t="shared" si="21"/>
        <v>0</v>
      </c>
      <c r="R46" s="86">
        <f t="shared" si="22"/>
        <v>0</v>
      </c>
      <c r="S46" s="86">
        <f t="shared" si="23"/>
        <v>0</v>
      </c>
      <c r="T46" s="51"/>
    </row>
    <row r="47" spans="1:26" ht="51.95" customHeight="1" x14ac:dyDescent="0.25">
      <c r="A47" s="105"/>
      <c r="B47" s="106"/>
      <c r="C47" s="106"/>
      <c r="D47" s="106"/>
      <c r="E47" s="106"/>
      <c r="F47" s="106"/>
      <c r="G47" s="135" t="s">
        <v>117</v>
      </c>
      <c r="H47" s="136"/>
      <c r="I47" s="137"/>
      <c r="J47" s="39">
        <f>SUM(J36:J45)</f>
        <v>0</v>
      </c>
      <c r="K47" s="86"/>
      <c r="L47" s="86">
        <f t="shared" ref="L47:T47" si="25">SUM(L36:L46)</f>
        <v>0</v>
      </c>
      <c r="M47" s="86">
        <f t="shared" si="25"/>
        <v>0</v>
      </c>
      <c r="N47" s="86">
        <f t="shared" si="25"/>
        <v>0</v>
      </c>
      <c r="O47" s="86">
        <f t="shared" si="25"/>
        <v>0</v>
      </c>
      <c r="P47" s="86">
        <f t="shared" si="25"/>
        <v>0</v>
      </c>
      <c r="Q47" s="86">
        <f t="shared" si="25"/>
        <v>0</v>
      </c>
      <c r="R47" s="86">
        <f t="shared" si="25"/>
        <v>0</v>
      </c>
      <c r="S47" s="86">
        <f t="shared" si="25"/>
        <v>0</v>
      </c>
      <c r="T47" s="2">
        <f t="shared" si="25"/>
        <v>0</v>
      </c>
      <c r="U47" s="84" t="s">
        <v>120</v>
      </c>
    </row>
    <row r="48" spans="1:26" x14ac:dyDescent="0.25">
      <c r="A48" s="119" t="s">
        <v>64</v>
      </c>
      <c r="B48" s="120"/>
      <c r="C48" s="120"/>
      <c r="D48" s="120"/>
      <c r="E48" s="120"/>
      <c r="F48" s="120"/>
      <c r="G48" s="120"/>
      <c r="H48" s="120"/>
      <c r="I48" s="120"/>
      <c r="J48" s="121"/>
      <c r="K48" s="86"/>
      <c r="L48" s="86"/>
      <c r="M48" s="86"/>
      <c r="N48" s="86"/>
      <c r="O48" s="86"/>
      <c r="P48" s="86"/>
      <c r="Q48" s="86"/>
      <c r="R48" s="86"/>
      <c r="S48" s="86"/>
    </row>
    <row r="49" spans="1:22" x14ac:dyDescent="0.25">
      <c r="A49" s="71" t="s">
        <v>5</v>
      </c>
      <c r="B49" s="113"/>
      <c r="C49" s="114"/>
      <c r="D49" s="114"/>
      <c r="E49" s="114"/>
      <c r="F49" s="114"/>
      <c r="G49" s="114"/>
      <c r="H49" s="114"/>
      <c r="I49" s="114"/>
      <c r="J49" s="115"/>
      <c r="K49" s="86"/>
      <c r="L49" s="86"/>
      <c r="M49" s="86"/>
      <c r="N49" s="86"/>
      <c r="O49" s="86"/>
      <c r="P49" s="86"/>
      <c r="Q49" s="86"/>
      <c r="R49" s="86"/>
      <c r="S49" s="86"/>
    </row>
    <row r="50" spans="1:22" x14ac:dyDescent="0.25">
      <c r="A50" s="71" t="s">
        <v>6</v>
      </c>
      <c r="B50" s="113"/>
      <c r="C50" s="114"/>
      <c r="D50" s="114"/>
      <c r="E50" s="114"/>
      <c r="F50" s="114"/>
      <c r="G50" s="114"/>
      <c r="H50" s="114"/>
      <c r="I50" s="114"/>
      <c r="J50" s="115"/>
      <c r="K50" s="86"/>
      <c r="L50" s="86"/>
      <c r="M50" s="86"/>
      <c r="N50" s="86"/>
      <c r="O50" s="86"/>
      <c r="P50" s="86"/>
      <c r="Q50" s="86"/>
      <c r="R50" s="86"/>
      <c r="S50" s="86"/>
    </row>
    <row r="51" spans="1:22" x14ac:dyDescent="0.25">
      <c r="A51" s="71" t="s">
        <v>17</v>
      </c>
      <c r="B51" s="113"/>
      <c r="C51" s="114"/>
      <c r="D51" s="114"/>
      <c r="E51" s="114"/>
      <c r="F51" s="114"/>
      <c r="G51" s="114"/>
      <c r="H51" s="114"/>
      <c r="I51" s="114"/>
      <c r="J51" s="115"/>
    </row>
    <row r="52" spans="1:22" x14ac:dyDescent="0.25">
      <c r="A52" s="71" t="s">
        <v>18</v>
      </c>
      <c r="B52" s="113"/>
      <c r="C52" s="114"/>
      <c r="D52" s="114"/>
      <c r="E52" s="114"/>
      <c r="F52" s="114"/>
      <c r="G52" s="114"/>
      <c r="H52" s="114"/>
      <c r="I52" s="114"/>
      <c r="J52" s="115"/>
    </row>
    <row r="53" spans="1:22" x14ac:dyDescent="0.25">
      <c r="A53" s="71" t="s">
        <v>19</v>
      </c>
      <c r="B53" s="113"/>
      <c r="C53" s="114"/>
      <c r="D53" s="114"/>
      <c r="E53" s="114"/>
      <c r="F53" s="114"/>
      <c r="G53" s="114"/>
      <c r="H53" s="114"/>
      <c r="I53" s="114"/>
      <c r="J53" s="115"/>
    </row>
    <row r="54" spans="1:22" x14ac:dyDescent="0.25">
      <c r="A54" s="71" t="s">
        <v>20</v>
      </c>
      <c r="B54" s="113"/>
      <c r="C54" s="114"/>
      <c r="D54" s="114"/>
      <c r="E54" s="114"/>
      <c r="F54" s="114"/>
      <c r="G54" s="114"/>
      <c r="H54" s="114"/>
      <c r="I54" s="114"/>
      <c r="J54" s="115"/>
    </row>
    <row r="55" spans="1:22" x14ac:dyDescent="0.25">
      <c r="A55" s="71" t="s">
        <v>21</v>
      </c>
      <c r="B55" s="113"/>
      <c r="C55" s="114"/>
      <c r="D55" s="114"/>
      <c r="E55" s="114"/>
      <c r="F55" s="114"/>
      <c r="G55" s="114"/>
      <c r="H55" s="114"/>
      <c r="I55" s="114"/>
      <c r="J55" s="115"/>
    </row>
    <row r="56" spans="1:22" x14ac:dyDescent="0.25">
      <c r="A56" s="71" t="s">
        <v>22</v>
      </c>
      <c r="B56" s="113"/>
      <c r="C56" s="114"/>
      <c r="D56" s="114"/>
      <c r="E56" s="114"/>
      <c r="F56" s="114"/>
      <c r="G56" s="114"/>
      <c r="H56" s="114"/>
      <c r="I56" s="114"/>
      <c r="J56" s="115"/>
    </row>
    <row r="57" spans="1:22" x14ac:dyDescent="0.25">
      <c r="A57" s="71" t="s">
        <v>38</v>
      </c>
      <c r="B57" s="113"/>
      <c r="C57" s="114"/>
      <c r="D57" s="114"/>
      <c r="E57" s="114"/>
      <c r="F57" s="114"/>
      <c r="G57" s="114"/>
      <c r="H57" s="114"/>
      <c r="I57" s="114"/>
      <c r="J57" s="115"/>
    </row>
    <row r="58" spans="1:22" x14ac:dyDescent="0.25">
      <c r="A58" s="71" t="s">
        <v>39</v>
      </c>
      <c r="B58" s="113"/>
      <c r="C58" s="114"/>
      <c r="D58" s="114"/>
      <c r="E58" s="114"/>
      <c r="F58" s="114"/>
      <c r="G58" s="114"/>
      <c r="H58" s="114"/>
      <c r="I58" s="114"/>
      <c r="J58" s="115"/>
    </row>
    <row r="59" spans="1:22" ht="39.950000000000003" customHeight="1" thickBot="1" x14ac:dyDescent="0.3">
      <c r="A59" s="9"/>
      <c r="B59" s="9"/>
      <c r="C59" s="18"/>
      <c r="D59" s="9"/>
      <c r="E59" s="9"/>
      <c r="F59" s="9"/>
      <c r="G59" s="9"/>
      <c r="H59" s="9"/>
      <c r="I59" s="9"/>
      <c r="J59" s="9"/>
      <c r="K59" s="13"/>
      <c r="L59" s="28"/>
      <c r="M59" s="28"/>
      <c r="N59" s="28"/>
      <c r="O59" s="28"/>
      <c r="P59" s="28"/>
      <c r="Q59" s="28"/>
      <c r="R59" s="28"/>
      <c r="S59" s="28"/>
      <c r="T59" s="28"/>
    </row>
    <row r="60" spans="1:22" ht="15" customHeight="1" x14ac:dyDescent="0.25">
      <c r="A60" s="130" t="s">
        <v>68</v>
      </c>
      <c r="B60" s="131"/>
      <c r="C60" s="132"/>
      <c r="D60" s="133"/>
      <c r="E60" s="133"/>
      <c r="F60" s="133"/>
      <c r="G60" s="133"/>
      <c r="H60" s="133"/>
      <c r="I60" s="133"/>
      <c r="J60" s="134"/>
      <c r="K60" s="28"/>
      <c r="L60" s="28"/>
      <c r="M60" s="28"/>
      <c r="N60" s="28"/>
      <c r="O60" s="28"/>
      <c r="P60" s="28"/>
      <c r="Q60" s="28"/>
      <c r="R60" s="28"/>
      <c r="S60" s="28"/>
      <c r="T60" s="28"/>
    </row>
    <row r="61" spans="1:22" ht="51" customHeight="1" x14ac:dyDescent="0.25">
      <c r="A61" s="36" t="s">
        <v>57</v>
      </c>
      <c r="B61" s="32" t="s">
        <v>148</v>
      </c>
      <c r="C61" s="33" t="s">
        <v>114</v>
      </c>
      <c r="D61" s="34" t="s">
        <v>113</v>
      </c>
      <c r="E61" s="34" t="s">
        <v>59</v>
      </c>
      <c r="F61" s="34" t="s">
        <v>60</v>
      </c>
      <c r="G61" s="34" t="s">
        <v>62</v>
      </c>
      <c r="H61" s="34" t="s">
        <v>61</v>
      </c>
      <c r="I61" s="34" t="s">
        <v>63</v>
      </c>
      <c r="J61" s="35" t="s">
        <v>0</v>
      </c>
    </row>
    <row r="62" spans="1:22" x14ac:dyDescent="0.25">
      <c r="A62" s="8" t="s">
        <v>69</v>
      </c>
      <c r="B62" s="73"/>
      <c r="C62" s="37"/>
      <c r="D62" s="38"/>
      <c r="E62" s="46">
        <v>0</v>
      </c>
      <c r="F62" s="46">
        <v>0</v>
      </c>
      <c r="G62" s="47">
        <f t="shared" ref="G62:G71" si="26">E62+F62</f>
        <v>0</v>
      </c>
      <c r="H62" s="50">
        <v>0</v>
      </c>
      <c r="I62" s="48">
        <f>G62*H62</f>
        <v>0</v>
      </c>
      <c r="J62" s="49">
        <v>0</v>
      </c>
      <c r="K62" s="86" t="str">
        <f>IF(E62=0,"-",IF(F62/E62=0.27,"-","Bér, Járulék és utiktg esetében lehet az Áfa tartalom = 0 Ft. Kérem ellenőrizze az Áfa összegét!"))</f>
        <v>-</v>
      </c>
      <c r="L62" s="86">
        <f>IF(B62="A felhívás 3.1.1.1 pontjában felsorolt, közösségi terek létrehozásához, fejlesztéséhez kapcsolódó tevékenységek",I62,0)</f>
        <v>0</v>
      </c>
      <c r="M62" s="86">
        <f>IF(B62="A felhívás 3.1.1.1 pontjában felsorolt, közösségi terek létrehozásához, fejlesztéséhez kapcsolódó tevékenységek",J62,0)</f>
        <v>0</v>
      </c>
      <c r="N62" s="86">
        <f>IF(B62="A felhívás 3.1.2 pontjában felsorolt kapcsolódó tevékenységek",I62,0)</f>
        <v>0</v>
      </c>
      <c r="O62" s="86">
        <f>IF(B62="A felhívás 3.1.2 pontjában felsorolt kapcsolódó tevékenységek",J62,0)</f>
        <v>0</v>
      </c>
      <c r="P62" s="86">
        <f>IF(B62="A felhívás 3.1.2.1 pontjában felsorolt kötelezően megvalósítandó tevékenységek",I62,0)</f>
        <v>0</v>
      </c>
      <c r="Q62" s="86">
        <f>IF(B62="A felhívás 3.1.2.1 pontjában felsorolt kötelezően megvalósítandó tevékenységek",J62,0)</f>
        <v>0</v>
      </c>
      <c r="R62" s="86">
        <f>IF(B62="A felhívás 3.1.2.2 pontjában felsorolt választható tevékenységek",I62,0)</f>
        <v>0</v>
      </c>
      <c r="S62" s="86">
        <f>IF(B62="A felhívás 3.1.2.2 pontjában felsorolt választható tevékenységek",J62,0)</f>
        <v>0</v>
      </c>
      <c r="T62" s="2">
        <f>IF(D62=$V$63,J62,0)</f>
        <v>0</v>
      </c>
      <c r="U62" s="2">
        <f>IF(D62=$V$66,J62,0)</f>
        <v>0</v>
      </c>
      <c r="V62" s="79" t="s">
        <v>124</v>
      </c>
    </row>
    <row r="63" spans="1:22" ht="15" customHeight="1" x14ac:dyDescent="0.25">
      <c r="A63" s="8" t="s">
        <v>7</v>
      </c>
      <c r="B63" s="73"/>
      <c r="C63" s="37"/>
      <c r="D63" s="38"/>
      <c r="E63" s="46">
        <v>0</v>
      </c>
      <c r="F63" s="46">
        <v>0</v>
      </c>
      <c r="G63" s="47">
        <f t="shared" si="26"/>
        <v>0</v>
      </c>
      <c r="H63" s="50">
        <v>0</v>
      </c>
      <c r="I63" s="48">
        <v>0</v>
      </c>
      <c r="J63" s="49">
        <v>0</v>
      </c>
      <c r="K63" s="86" t="str">
        <f t="shared" ref="K63:K70" si="27">IF(E63=0,"-",IF(F63/E63=0.27,"-","Bér, Járulék és utiktg esetében lehet az Áfa tartalom = 0 Ft. Kérem ellenőrizze az Áfa összegét!"))</f>
        <v>-</v>
      </c>
      <c r="L63" s="86">
        <f t="shared" ref="L63:L72" si="28">IF(B63="A felhívás 3.1.1.1 pontjában felsorolt, közösségi terek létrehozásához, fejlesztéséhez kapcsolódó tevékenységek",I63,0)</f>
        <v>0</v>
      </c>
      <c r="M63" s="86">
        <f t="shared" ref="M63:M72" si="29">IF(B63="A felhívás 3.1.1.1 pontjában felsorolt, közösségi terek létrehozásához, fejlesztéséhez kapcsolódó tevékenységek",J63,0)</f>
        <v>0</v>
      </c>
      <c r="N63" s="86">
        <f t="shared" ref="N63:N72" si="30">IF(B63="A felhívás 3.1.2 pontjában felsorolt kapcsolódó tevékenységek",I63,0)</f>
        <v>0</v>
      </c>
      <c r="O63" s="86">
        <f t="shared" ref="O63:O72" si="31">IF(B63="A felhívás 3.1.2 pontjában felsorolt kapcsolódó tevékenységek",J63,0)</f>
        <v>0</v>
      </c>
      <c r="P63" s="86">
        <f t="shared" ref="P63:P72" si="32">IF(B63="A felhívás 3.1.2.1 pontjában felsorolt kötelezően megvalósítandó tevékenységek",I63,0)</f>
        <v>0</v>
      </c>
      <c r="Q63" s="86">
        <f t="shared" ref="Q63:Q72" si="33">IF(B63="A felhívás 3.1.2.1 pontjában felsorolt kötelezően megvalósítandó tevékenységek",J63,0)</f>
        <v>0</v>
      </c>
      <c r="R63" s="86">
        <f t="shared" ref="R63:R72" si="34">IF(B63="A felhívás 3.1.2.2 pontjában felsorolt választható tevékenységek",I63,0)</f>
        <v>0</v>
      </c>
      <c r="S63" s="86">
        <f t="shared" ref="S63:S72" si="35">IF(B63="A felhívás 3.1.2.2 pontjában felsorolt választható tevékenységek",J63,0)</f>
        <v>0</v>
      </c>
      <c r="T63" s="2">
        <f t="shared" ref="T63:T72" si="36">IF(D63=$V$63,J63,0)</f>
        <v>0</v>
      </c>
      <c r="U63" s="2">
        <f t="shared" ref="U63:U72" si="37">IF(D63=$V$66,J63,0)</f>
        <v>0</v>
      </c>
      <c r="V63" s="79" t="s">
        <v>79</v>
      </c>
    </row>
    <row r="64" spans="1:22" x14ac:dyDescent="0.25">
      <c r="A64" s="8" t="s">
        <v>54</v>
      </c>
      <c r="B64" s="73"/>
      <c r="C64" s="37"/>
      <c r="D64" s="38"/>
      <c r="E64" s="46">
        <v>0</v>
      </c>
      <c r="F64" s="46">
        <v>0</v>
      </c>
      <c r="G64" s="47">
        <f t="shared" si="26"/>
        <v>0</v>
      </c>
      <c r="H64" s="50">
        <v>0</v>
      </c>
      <c r="I64" s="48">
        <f t="shared" ref="I64:I71" si="38">G64*H64</f>
        <v>0</v>
      </c>
      <c r="J64" s="49">
        <v>0</v>
      </c>
      <c r="K64" s="86" t="str">
        <f t="shared" si="27"/>
        <v>-</v>
      </c>
      <c r="L64" s="86">
        <f t="shared" si="28"/>
        <v>0</v>
      </c>
      <c r="M64" s="86">
        <f t="shared" si="29"/>
        <v>0</v>
      </c>
      <c r="N64" s="86">
        <f t="shared" si="30"/>
        <v>0</v>
      </c>
      <c r="O64" s="86">
        <f t="shared" si="31"/>
        <v>0</v>
      </c>
      <c r="P64" s="86">
        <f t="shared" si="32"/>
        <v>0</v>
      </c>
      <c r="Q64" s="86">
        <f t="shared" si="33"/>
        <v>0</v>
      </c>
      <c r="R64" s="86">
        <f t="shared" si="34"/>
        <v>0</v>
      </c>
      <c r="S64" s="86">
        <f t="shared" si="35"/>
        <v>0</v>
      </c>
      <c r="T64" s="2">
        <f t="shared" si="36"/>
        <v>0</v>
      </c>
      <c r="U64" s="2">
        <f t="shared" si="37"/>
        <v>0</v>
      </c>
      <c r="V64" s="79" t="s">
        <v>125</v>
      </c>
    </row>
    <row r="65" spans="1:23" ht="15" customHeight="1" x14ac:dyDescent="0.25">
      <c r="A65" s="8" t="s">
        <v>70</v>
      </c>
      <c r="B65" s="73"/>
      <c r="C65" s="37"/>
      <c r="D65" s="38"/>
      <c r="E65" s="46">
        <v>0</v>
      </c>
      <c r="F65" s="46">
        <v>0</v>
      </c>
      <c r="G65" s="47">
        <f t="shared" si="26"/>
        <v>0</v>
      </c>
      <c r="H65" s="50">
        <v>0</v>
      </c>
      <c r="I65" s="48">
        <f t="shared" si="38"/>
        <v>0</v>
      </c>
      <c r="J65" s="49">
        <v>0</v>
      </c>
      <c r="K65" s="86" t="str">
        <f t="shared" si="27"/>
        <v>-</v>
      </c>
      <c r="L65" s="86">
        <f t="shared" si="28"/>
        <v>0</v>
      </c>
      <c r="M65" s="86">
        <f t="shared" si="29"/>
        <v>0</v>
      </c>
      <c r="N65" s="86">
        <f t="shared" si="30"/>
        <v>0</v>
      </c>
      <c r="O65" s="86">
        <f t="shared" si="31"/>
        <v>0</v>
      </c>
      <c r="P65" s="86">
        <f t="shared" si="32"/>
        <v>0</v>
      </c>
      <c r="Q65" s="86">
        <f t="shared" si="33"/>
        <v>0</v>
      </c>
      <c r="R65" s="86">
        <f t="shared" si="34"/>
        <v>0</v>
      </c>
      <c r="S65" s="86">
        <f t="shared" si="35"/>
        <v>0</v>
      </c>
      <c r="T65" s="2">
        <f t="shared" si="36"/>
        <v>0</v>
      </c>
      <c r="U65" s="2">
        <f t="shared" si="37"/>
        <v>0</v>
      </c>
      <c r="V65" s="79" t="s">
        <v>126</v>
      </c>
    </row>
    <row r="66" spans="1:23" x14ac:dyDescent="0.25">
      <c r="A66" s="8" t="s">
        <v>71</v>
      </c>
      <c r="B66" s="73"/>
      <c r="C66" s="37"/>
      <c r="D66" s="38"/>
      <c r="E66" s="46">
        <v>0</v>
      </c>
      <c r="F66" s="46">
        <v>0</v>
      </c>
      <c r="G66" s="47">
        <f t="shared" si="26"/>
        <v>0</v>
      </c>
      <c r="H66" s="50">
        <v>0</v>
      </c>
      <c r="I66" s="48">
        <f t="shared" si="38"/>
        <v>0</v>
      </c>
      <c r="J66" s="49">
        <v>0</v>
      </c>
      <c r="K66" s="86" t="str">
        <f t="shared" si="27"/>
        <v>-</v>
      </c>
      <c r="L66" s="86">
        <f t="shared" si="28"/>
        <v>0</v>
      </c>
      <c r="M66" s="86">
        <f t="shared" si="29"/>
        <v>0</v>
      </c>
      <c r="N66" s="86">
        <f t="shared" si="30"/>
        <v>0</v>
      </c>
      <c r="O66" s="86">
        <f t="shared" si="31"/>
        <v>0</v>
      </c>
      <c r="P66" s="86">
        <f t="shared" si="32"/>
        <v>0</v>
      </c>
      <c r="Q66" s="86">
        <f t="shared" si="33"/>
        <v>0</v>
      </c>
      <c r="R66" s="86">
        <f t="shared" si="34"/>
        <v>0</v>
      </c>
      <c r="S66" s="86">
        <f t="shared" si="35"/>
        <v>0</v>
      </c>
      <c r="T66" s="2">
        <f t="shared" si="36"/>
        <v>0</v>
      </c>
      <c r="U66" s="2">
        <f t="shared" si="37"/>
        <v>0</v>
      </c>
      <c r="V66" s="80" t="s">
        <v>127</v>
      </c>
      <c r="W66" s="68"/>
    </row>
    <row r="67" spans="1:23" ht="15" customHeight="1" x14ac:dyDescent="0.25">
      <c r="A67" s="8" t="s">
        <v>72</v>
      </c>
      <c r="B67" s="73"/>
      <c r="C67" s="37"/>
      <c r="D67" s="38"/>
      <c r="E67" s="46">
        <v>0</v>
      </c>
      <c r="F67" s="46">
        <v>0</v>
      </c>
      <c r="G67" s="47">
        <f t="shared" si="26"/>
        <v>0</v>
      </c>
      <c r="H67" s="50">
        <v>0</v>
      </c>
      <c r="I67" s="48">
        <f t="shared" si="38"/>
        <v>0</v>
      </c>
      <c r="J67" s="49">
        <v>0</v>
      </c>
      <c r="K67" s="86" t="str">
        <f t="shared" si="27"/>
        <v>-</v>
      </c>
      <c r="L67" s="86">
        <f t="shared" si="28"/>
        <v>0</v>
      </c>
      <c r="M67" s="86">
        <f t="shared" si="29"/>
        <v>0</v>
      </c>
      <c r="N67" s="86">
        <f t="shared" si="30"/>
        <v>0</v>
      </c>
      <c r="O67" s="86">
        <f t="shared" si="31"/>
        <v>0</v>
      </c>
      <c r="P67" s="86">
        <f t="shared" si="32"/>
        <v>0</v>
      </c>
      <c r="Q67" s="86">
        <f t="shared" si="33"/>
        <v>0</v>
      </c>
      <c r="R67" s="86">
        <f t="shared" si="34"/>
        <v>0</v>
      </c>
      <c r="S67" s="86">
        <f t="shared" si="35"/>
        <v>0</v>
      </c>
      <c r="T67" s="2">
        <f t="shared" si="36"/>
        <v>0</v>
      </c>
      <c r="U67" s="2">
        <f t="shared" si="37"/>
        <v>0</v>
      </c>
    </row>
    <row r="68" spans="1:23" x14ac:dyDescent="0.25">
      <c r="A68" s="8" t="s">
        <v>73</v>
      </c>
      <c r="B68" s="73"/>
      <c r="C68" s="37"/>
      <c r="D68" s="38"/>
      <c r="E68" s="46">
        <v>0</v>
      </c>
      <c r="F68" s="46">
        <v>0</v>
      </c>
      <c r="G68" s="47">
        <f t="shared" si="26"/>
        <v>0</v>
      </c>
      <c r="H68" s="50">
        <v>0</v>
      </c>
      <c r="I68" s="48">
        <f t="shared" si="38"/>
        <v>0</v>
      </c>
      <c r="J68" s="49">
        <v>0</v>
      </c>
      <c r="K68" s="86" t="str">
        <f t="shared" si="27"/>
        <v>-</v>
      </c>
      <c r="L68" s="86">
        <f t="shared" si="28"/>
        <v>0</v>
      </c>
      <c r="M68" s="86">
        <f t="shared" si="29"/>
        <v>0</v>
      </c>
      <c r="N68" s="86">
        <f t="shared" si="30"/>
        <v>0</v>
      </c>
      <c r="O68" s="86">
        <f t="shared" si="31"/>
        <v>0</v>
      </c>
      <c r="P68" s="86">
        <f t="shared" si="32"/>
        <v>0</v>
      </c>
      <c r="Q68" s="86">
        <f t="shared" si="33"/>
        <v>0</v>
      </c>
      <c r="R68" s="86">
        <f t="shared" si="34"/>
        <v>0</v>
      </c>
      <c r="S68" s="86">
        <f t="shared" si="35"/>
        <v>0</v>
      </c>
      <c r="T68" s="2">
        <f t="shared" si="36"/>
        <v>0</v>
      </c>
      <c r="U68" s="2">
        <f t="shared" si="37"/>
        <v>0</v>
      </c>
    </row>
    <row r="69" spans="1:23" x14ac:dyDescent="0.25">
      <c r="A69" s="8" t="s">
        <v>74</v>
      </c>
      <c r="B69" s="73"/>
      <c r="C69" s="37"/>
      <c r="D69" s="38"/>
      <c r="E69" s="46">
        <v>0</v>
      </c>
      <c r="F69" s="46">
        <v>0</v>
      </c>
      <c r="G69" s="47">
        <f t="shared" si="26"/>
        <v>0</v>
      </c>
      <c r="H69" s="50">
        <v>0</v>
      </c>
      <c r="I69" s="48">
        <f t="shared" si="38"/>
        <v>0</v>
      </c>
      <c r="J69" s="49">
        <v>0</v>
      </c>
      <c r="K69" s="86" t="str">
        <f t="shared" si="27"/>
        <v>-</v>
      </c>
      <c r="L69" s="86">
        <f t="shared" si="28"/>
        <v>0</v>
      </c>
      <c r="M69" s="86">
        <f t="shared" si="29"/>
        <v>0</v>
      </c>
      <c r="N69" s="86">
        <f t="shared" si="30"/>
        <v>0</v>
      </c>
      <c r="O69" s="86">
        <f t="shared" si="31"/>
        <v>0</v>
      </c>
      <c r="P69" s="86">
        <f t="shared" si="32"/>
        <v>0</v>
      </c>
      <c r="Q69" s="86">
        <f t="shared" si="33"/>
        <v>0</v>
      </c>
      <c r="R69" s="86">
        <f t="shared" si="34"/>
        <v>0</v>
      </c>
      <c r="S69" s="86">
        <f t="shared" si="35"/>
        <v>0</v>
      </c>
      <c r="T69" s="2">
        <f t="shared" si="36"/>
        <v>0</v>
      </c>
      <c r="U69" s="2">
        <f t="shared" si="37"/>
        <v>0</v>
      </c>
    </row>
    <row r="70" spans="1:23" x14ac:dyDescent="0.25">
      <c r="A70" s="8" t="s">
        <v>75</v>
      </c>
      <c r="B70" s="73"/>
      <c r="C70" s="37"/>
      <c r="D70" s="38"/>
      <c r="E70" s="46">
        <v>0</v>
      </c>
      <c r="F70" s="46">
        <v>0</v>
      </c>
      <c r="G70" s="47">
        <f t="shared" si="26"/>
        <v>0</v>
      </c>
      <c r="H70" s="50">
        <v>0</v>
      </c>
      <c r="I70" s="48">
        <f t="shared" si="38"/>
        <v>0</v>
      </c>
      <c r="J70" s="49">
        <v>0</v>
      </c>
      <c r="K70" s="86" t="str">
        <f t="shared" si="27"/>
        <v>-</v>
      </c>
      <c r="L70" s="86">
        <f t="shared" si="28"/>
        <v>0</v>
      </c>
      <c r="M70" s="86">
        <f t="shared" si="29"/>
        <v>0</v>
      </c>
      <c r="N70" s="86">
        <f t="shared" si="30"/>
        <v>0</v>
      </c>
      <c r="O70" s="86">
        <f t="shared" si="31"/>
        <v>0</v>
      </c>
      <c r="P70" s="86">
        <f t="shared" si="32"/>
        <v>0</v>
      </c>
      <c r="Q70" s="86">
        <f t="shared" si="33"/>
        <v>0</v>
      </c>
      <c r="R70" s="86">
        <f t="shared" si="34"/>
        <v>0</v>
      </c>
      <c r="S70" s="86">
        <f t="shared" si="35"/>
        <v>0</v>
      </c>
      <c r="T70" s="2">
        <f t="shared" si="36"/>
        <v>0</v>
      </c>
      <c r="U70" s="2">
        <f t="shared" si="37"/>
        <v>0</v>
      </c>
    </row>
    <row r="71" spans="1:23" x14ac:dyDescent="0.25">
      <c r="A71" s="8" t="s">
        <v>76</v>
      </c>
      <c r="B71" s="73"/>
      <c r="C71" s="37"/>
      <c r="D71" s="38"/>
      <c r="E71" s="46">
        <v>0</v>
      </c>
      <c r="F71" s="46">
        <v>0</v>
      </c>
      <c r="G71" s="47">
        <f t="shared" si="26"/>
        <v>0</v>
      </c>
      <c r="H71" s="50">
        <v>0</v>
      </c>
      <c r="I71" s="48">
        <f t="shared" si="38"/>
        <v>0</v>
      </c>
      <c r="J71" s="49">
        <v>0</v>
      </c>
      <c r="K71" s="86" t="str">
        <f>IF(E71=0,"-",IF(F71/E71=0.27,"-","Bér, Járulék és utiktg esetében lehet az Áfa tartalom = 0 Ft. Kérem ellenőrizze az Áfa összegét!"))</f>
        <v>-</v>
      </c>
      <c r="L71" s="86">
        <f t="shared" si="28"/>
        <v>0</v>
      </c>
      <c r="M71" s="86">
        <f t="shared" si="29"/>
        <v>0</v>
      </c>
      <c r="N71" s="86">
        <f t="shared" si="30"/>
        <v>0</v>
      </c>
      <c r="O71" s="86">
        <f t="shared" si="31"/>
        <v>0</v>
      </c>
      <c r="P71" s="86">
        <f t="shared" si="32"/>
        <v>0</v>
      </c>
      <c r="Q71" s="86">
        <f t="shared" si="33"/>
        <v>0</v>
      </c>
      <c r="R71" s="86">
        <f t="shared" si="34"/>
        <v>0</v>
      </c>
      <c r="S71" s="86">
        <f t="shared" si="35"/>
        <v>0</v>
      </c>
      <c r="T71" s="2">
        <f t="shared" si="36"/>
        <v>0</v>
      </c>
      <c r="U71" s="2">
        <f t="shared" si="37"/>
        <v>0</v>
      </c>
    </row>
    <row r="72" spans="1:23" x14ac:dyDescent="0.25">
      <c r="A72" s="105"/>
      <c r="B72" s="106"/>
      <c r="C72" s="106"/>
      <c r="D72" s="106"/>
      <c r="E72" s="106"/>
      <c r="F72" s="106"/>
      <c r="G72" s="106"/>
      <c r="H72" s="139"/>
      <c r="I72" s="72">
        <f>SUM(I62:I71)</f>
        <v>0</v>
      </c>
      <c r="J72" s="49"/>
      <c r="K72" s="86" t="str">
        <f>IF(I72=0,"-",IF(I72=J73,"-","Kérem ellenőrizze az igényelt támogatás összegét!"))</f>
        <v>-</v>
      </c>
      <c r="L72" s="86">
        <f t="shared" si="28"/>
        <v>0</v>
      </c>
      <c r="M72" s="86">
        <f t="shared" si="29"/>
        <v>0</v>
      </c>
      <c r="N72" s="86">
        <f t="shared" si="30"/>
        <v>0</v>
      </c>
      <c r="O72" s="86">
        <f t="shared" si="31"/>
        <v>0</v>
      </c>
      <c r="P72" s="86">
        <f t="shared" si="32"/>
        <v>0</v>
      </c>
      <c r="Q72" s="86">
        <f t="shared" si="33"/>
        <v>0</v>
      </c>
      <c r="R72" s="86">
        <f t="shared" si="34"/>
        <v>0</v>
      </c>
      <c r="S72" s="86">
        <f t="shared" si="35"/>
        <v>0</v>
      </c>
      <c r="T72" s="2">
        <f t="shared" si="36"/>
        <v>0</v>
      </c>
      <c r="U72" s="2">
        <f t="shared" si="37"/>
        <v>0</v>
      </c>
    </row>
    <row r="73" spans="1:23" ht="51.95" customHeight="1" x14ac:dyDescent="0.25">
      <c r="A73" s="105"/>
      <c r="B73" s="106"/>
      <c r="C73" s="106"/>
      <c r="D73" s="106"/>
      <c r="E73" s="106"/>
      <c r="F73" s="145"/>
      <c r="G73" s="135" t="s">
        <v>118</v>
      </c>
      <c r="H73" s="136"/>
      <c r="I73" s="137"/>
      <c r="J73" s="39">
        <f>SUM(J62:J71)</f>
        <v>0</v>
      </c>
      <c r="K73" s="86"/>
      <c r="L73" s="86">
        <f t="shared" ref="L73:U73" si="39">SUM(L62:L72)</f>
        <v>0</v>
      </c>
      <c r="M73" s="86">
        <f t="shared" si="39"/>
        <v>0</v>
      </c>
      <c r="N73" s="86">
        <f t="shared" si="39"/>
        <v>0</v>
      </c>
      <c r="O73" s="86">
        <f t="shared" si="39"/>
        <v>0</v>
      </c>
      <c r="P73" s="86">
        <f t="shared" si="39"/>
        <v>0</v>
      </c>
      <c r="Q73" s="86">
        <f t="shared" si="39"/>
        <v>0</v>
      </c>
      <c r="R73" s="86">
        <f t="shared" si="39"/>
        <v>0</v>
      </c>
      <c r="S73" s="86">
        <f t="shared" si="39"/>
        <v>0</v>
      </c>
      <c r="T73" s="2">
        <f t="shared" si="39"/>
        <v>0</v>
      </c>
      <c r="U73" s="2">
        <f t="shared" si="39"/>
        <v>0</v>
      </c>
      <c r="V73" s="79" t="s">
        <v>174</v>
      </c>
    </row>
    <row r="74" spans="1:23" x14ac:dyDescent="0.25">
      <c r="A74" s="119" t="s">
        <v>64</v>
      </c>
      <c r="B74" s="120"/>
      <c r="C74" s="120"/>
      <c r="D74" s="120"/>
      <c r="E74" s="120"/>
      <c r="F74" s="120"/>
      <c r="G74" s="120"/>
      <c r="H74" s="120"/>
      <c r="I74" s="120"/>
      <c r="J74" s="121"/>
      <c r="T74" s="79" t="s">
        <v>79</v>
      </c>
    </row>
    <row r="75" spans="1:23" x14ac:dyDescent="0.25">
      <c r="A75" s="71" t="s">
        <v>69</v>
      </c>
      <c r="B75" s="113"/>
      <c r="C75" s="114"/>
      <c r="D75" s="114"/>
      <c r="E75" s="114"/>
      <c r="F75" s="114"/>
      <c r="G75" s="114"/>
      <c r="H75" s="114"/>
      <c r="I75" s="114"/>
      <c r="J75" s="115"/>
    </row>
    <row r="76" spans="1:23" x14ac:dyDescent="0.25">
      <c r="A76" s="71" t="s">
        <v>7</v>
      </c>
      <c r="B76" s="113"/>
      <c r="C76" s="114"/>
      <c r="D76" s="114"/>
      <c r="E76" s="114"/>
      <c r="F76" s="114"/>
      <c r="G76" s="114"/>
      <c r="H76" s="114"/>
      <c r="I76" s="114"/>
      <c r="J76" s="115"/>
    </row>
    <row r="77" spans="1:23" x14ac:dyDescent="0.25">
      <c r="A77" s="71" t="s">
        <v>54</v>
      </c>
      <c r="B77" s="113"/>
      <c r="C77" s="114"/>
      <c r="D77" s="114"/>
      <c r="E77" s="114"/>
      <c r="F77" s="114"/>
      <c r="G77" s="114"/>
      <c r="H77" s="114"/>
      <c r="I77" s="114"/>
      <c r="J77" s="115"/>
    </row>
    <row r="78" spans="1:23" x14ac:dyDescent="0.25">
      <c r="A78" s="71" t="s">
        <v>70</v>
      </c>
      <c r="B78" s="113"/>
      <c r="C78" s="114"/>
      <c r="D78" s="114"/>
      <c r="E78" s="114"/>
      <c r="F78" s="114"/>
      <c r="G78" s="114"/>
      <c r="H78" s="114"/>
      <c r="I78" s="114"/>
      <c r="J78" s="115"/>
    </row>
    <row r="79" spans="1:23" x14ac:dyDescent="0.25">
      <c r="A79" s="71" t="s">
        <v>71</v>
      </c>
      <c r="B79" s="113"/>
      <c r="C79" s="114"/>
      <c r="D79" s="114"/>
      <c r="E79" s="114"/>
      <c r="F79" s="114"/>
      <c r="G79" s="114"/>
      <c r="H79" s="114"/>
      <c r="I79" s="114"/>
      <c r="J79" s="115"/>
    </row>
    <row r="80" spans="1:23" x14ac:dyDescent="0.25">
      <c r="A80" s="71" t="s">
        <v>72</v>
      </c>
      <c r="B80" s="113"/>
      <c r="C80" s="114"/>
      <c r="D80" s="114"/>
      <c r="E80" s="114"/>
      <c r="F80" s="114"/>
      <c r="G80" s="114"/>
      <c r="H80" s="114"/>
      <c r="I80" s="114"/>
      <c r="J80" s="115"/>
    </row>
    <row r="81" spans="1:20" x14ac:dyDescent="0.25">
      <c r="A81" s="71" t="s">
        <v>73</v>
      </c>
      <c r="B81" s="113"/>
      <c r="C81" s="114"/>
      <c r="D81" s="114"/>
      <c r="E81" s="114"/>
      <c r="F81" s="114"/>
      <c r="G81" s="114"/>
      <c r="H81" s="114"/>
      <c r="I81" s="114"/>
      <c r="J81" s="115"/>
    </row>
    <row r="82" spans="1:20" x14ac:dyDescent="0.25">
      <c r="A82" s="71" t="s">
        <v>74</v>
      </c>
      <c r="B82" s="113"/>
      <c r="C82" s="114"/>
      <c r="D82" s="114"/>
      <c r="E82" s="114"/>
      <c r="F82" s="114"/>
      <c r="G82" s="114"/>
      <c r="H82" s="114"/>
      <c r="I82" s="114"/>
      <c r="J82" s="115"/>
    </row>
    <row r="83" spans="1:20" x14ac:dyDescent="0.25">
      <c r="A83" s="71" t="s">
        <v>75</v>
      </c>
      <c r="B83" s="113"/>
      <c r="C83" s="114"/>
      <c r="D83" s="114"/>
      <c r="E83" s="114"/>
      <c r="F83" s="114"/>
      <c r="G83" s="114"/>
      <c r="H83" s="114"/>
      <c r="I83" s="114"/>
      <c r="J83" s="115"/>
    </row>
    <row r="84" spans="1:20" x14ac:dyDescent="0.25">
      <c r="A84" s="71" t="s">
        <v>76</v>
      </c>
      <c r="B84" s="113"/>
      <c r="C84" s="114"/>
      <c r="D84" s="114"/>
      <c r="E84" s="114"/>
      <c r="F84" s="114"/>
      <c r="G84" s="114"/>
      <c r="H84" s="114"/>
      <c r="I84" s="114"/>
      <c r="J84" s="115"/>
    </row>
    <row r="85" spans="1:20" ht="39.950000000000003" customHeight="1" thickBot="1" x14ac:dyDescent="0.3">
      <c r="A85" s="14"/>
      <c r="B85" s="14"/>
      <c r="C85" s="19"/>
      <c r="D85" s="15"/>
      <c r="E85" s="15"/>
      <c r="F85" s="15"/>
      <c r="G85" s="15"/>
      <c r="H85" s="15"/>
      <c r="I85" s="16"/>
      <c r="J85" s="15"/>
    </row>
    <row r="86" spans="1:20" ht="15" customHeight="1" x14ac:dyDescent="0.25">
      <c r="A86" s="130" t="s">
        <v>78</v>
      </c>
      <c r="B86" s="131"/>
      <c r="C86" s="132"/>
      <c r="D86" s="133"/>
      <c r="E86" s="133"/>
      <c r="F86" s="133"/>
      <c r="G86" s="133"/>
      <c r="H86" s="133"/>
      <c r="I86" s="133"/>
      <c r="J86" s="134"/>
    </row>
    <row r="87" spans="1:20" ht="30" x14ac:dyDescent="0.25">
      <c r="A87" s="36" t="s">
        <v>57</v>
      </c>
      <c r="B87" s="32" t="s">
        <v>148</v>
      </c>
      <c r="C87" s="33" t="s">
        <v>114</v>
      </c>
      <c r="D87" s="34" t="s">
        <v>113</v>
      </c>
      <c r="E87" s="34" t="s">
        <v>59</v>
      </c>
      <c r="F87" s="34" t="s">
        <v>60</v>
      </c>
      <c r="G87" s="34" t="s">
        <v>62</v>
      </c>
      <c r="H87" s="34" t="s">
        <v>61</v>
      </c>
      <c r="I87" s="34" t="s">
        <v>63</v>
      </c>
      <c r="J87" s="35" t="s">
        <v>0</v>
      </c>
    </row>
    <row r="88" spans="1:20" x14ac:dyDescent="0.25">
      <c r="A88" s="8" t="s">
        <v>8</v>
      </c>
      <c r="B88" s="73"/>
      <c r="C88" s="37"/>
      <c r="D88" s="38"/>
      <c r="E88" s="46">
        <v>0</v>
      </c>
      <c r="F88" s="46">
        <v>0</v>
      </c>
      <c r="G88" s="47">
        <f t="shared" ref="G88:G97" si="40">E88+F88</f>
        <v>0</v>
      </c>
      <c r="H88" s="50">
        <v>0</v>
      </c>
      <c r="I88" s="48">
        <f>G88*H88</f>
        <v>0</v>
      </c>
      <c r="J88" s="49">
        <v>0</v>
      </c>
      <c r="K88" s="86" t="str">
        <f>IF(E88=0,"-",IF(F88/E88=0.27,"-","Bér, Járulék és utiktg esetében lehet az Áfa tartalom = 0 Ft. Kérem ellenőrizze az Áfa összegét!"))</f>
        <v>-</v>
      </c>
      <c r="L88" s="86">
        <f>IF(B88="A felhívás 3.1.1.1 pontjában felsorolt, közösségi terek létrehozásához, fejlesztéséhez kapcsolódó tevékenységek",I88,0)</f>
        <v>0</v>
      </c>
      <c r="M88" s="86">
        <f>IF(B88="A felhívás 3.1.1.1 pontjában felsorolt, közösségi terek létrehozásához, fejlesztéséhez kapcsolódó tevékenységek",J88,0)</f>
        <v>0</v>
      </c>
      <c r="N88" s="86">
        <f>IF(B88="A felhívás 3.1.2 pontjában felsorolt kapcsolódó tevékenységek",I88,0)</f>
        <v>0</v>
      </c>
      <c r="O88" s="86">
        <f>IF(B88="A felhívás 3.1.2 pontjában felsorolt kapcsolódó tevékenységek",J88,0)</f>
        <v>0</v>
      </c>
      <c r="P88" s="86">
        <f>IF(B88="A felhívás 3.1.2.1 pontjában felsorolt kötelezően megvalósítandó tevékenységek",I88,0)</f>
        <v>0</v>
      </c>
      <c r="Q88" s="86">
        <f>IF(B88="A felhívás 3.1.2.1 pontjában felsorolt kötelezően megvalósítandó tevékenységek",J88,0)</f>
        <v>0</v>
      </c>
      <c r="R88" s="86">
        <f>IF(B88="A felhívás 3.1.2.2 pontjában felsorolt választható tevékenységek",I88,0)</f>
        <v>0</v>
      </c>
      <c r="S88" s="86">
        <f>IF(B88="A felhívás 3.1.2.2 pontjában felsorolt választható tevékenységek",J88,0)</f>
        <v>0</v>
      </c>
      <c r="T88" s="51"/>
    </row>
    <row r="89" spans="1:20" x14ac:dyDescent="0.25">
      <c r="A89" s="8" t="s">
        <v>9</v>
      </c>
      <c r="B89" s="73"/>
      <c r="C89" s="37"/>
      <c r="D89" s="38"/>
      <c r="E89" s="46">
        <v>0</v>
      </c>
      <c r="F89" s="46">
        <v>0</v>
      </c>
      <c r="G89" s="47">
        <f t="shared" si="40"/>
        <v>0</v>
      </c>
      <c r="H89" s="50">
        <v>0</v>
      </c>
      <c r="I89" s="48">
        <f t="shared" ref="I89:I97" si="41">G89*H89</f>
        <v>0</v>
      </c>
      <c r="J89" s="49">
        <v>0</v>
      </c>
      <c r="K89" s="86" t="str">
        <f t="shared" ref="K89:K97" si="42">IF(E89=0,"-",IF(F89/E89=0.27,"-","Bér, Járulék és utiktg esetében lehet az Áfa tartalom = 0 Ft. Kérem ellenőrizze az Áfa összegét!"))</f>
        <v>-</v>
      </c>
      <c r="L89" s="86">
        <f t="shared" ref="L89:L98" si="43">IF(B89="A felhívás 3.1.1.1 pontjában felsorolt, közösségi terek létrehozásához, fejlesztéséhez kapcsolódó tevékenységek",I89,0)</f>
        <v>0</v>
      </c>
      <c r="M89" s="86">
        <f t="shared" ref="M89:M98" si="44">IF(B89="A felhívás 3.1.1.1 pontjában felsorolt, közösségi terek létrehozásához, fejlesztéséhez kapcsolódó tevékenységek",J89,0)</f>
        <v>0</v>
      </c>
      <c r="N89" s="86">
        <f t="shared" ref="N89:N98" si="45">IF(B89="A felhívás 3.1.2 pontjában felsorolt kapcsolódó tevékenységek",I89,0)</f>
        <v>0</v>
      </c>
      <c r="O89" s="86">
        <f t="shared" ref="O89:O98" si="46">IF(B89="A felhívás 3.1.2 pontjában felsorolt kapcsolódó tevékenységek",J89,0)</f>
        <v>0</v>
      </c>
      <c r="P89" s="86">
        <f t="shared" ref="P89:P98" si="47">IF(B89="A felhívás 3.1.2.1 pontjában felsorolt kötelezően megvalósítandó tevékenységek",I89,0)</f>
        <v>0</v>
      </c>
      <c r="Q89" s="86">
        <f t="shared" ref="Q89:Q98" si="48">IF(B89="A felhívás 3.1.2.1 pontjában felsorolt kötelezően megvalósítandó tevékenységek",J89,0)</f>
        <v>0</v>
      </c>
      <c r="R89" s="86">
        <f t="shared" ref="R89:R98" si="49">IF(B89="A felhívás 3.1.2.2 pontjában felsorolt választható tevékenységek",I89,0)</f>
        <v>0</v>
      </c>
      <c r="S89" s="86">
        <f t="shared" ref="S89:S98" si="50">IF(B89="A felhívás 3.1.2.2 pontjában felsorolt választható tevékenységek",J89,0)</f>
        <v>0</v>
      </c>
      <c r="T89" s="51"/>
    </row>
    <row r="90" spans="1:20" x14ac:dyDescent="0.25">
      <c r="A90" s="8" t="s">
        <v>23</v>
      </c>
      <c r="B90" s="73"/>
      <c r="C90" s="37"/>
      <c r="D90" s="38"/>
      <c r="E90" s="46">
        <v>0</v>
      </c>
      <c r="F90" s="46">
        <v>0</v>
      </c>
      <c r="G90" s="47">
        <f t="shared" si="40"/>
        <v>0</v>
      </c>
      <c r="H90" s="50">
        <v>0</v>
      </c>
      <c r="I90" s="48">
        <f t="shared" si="41"/>
        <v>0</v>
      </c>
      <c r="J90" s="49">
        <v>0</v>
      </c>
      <c r="K90" s="86" t="str">
        <f t="shared" si="42"/>
        <v>-</v>
      </c>
      <c r="L90" s="86">
        <f t="shared" si="43"/>
        <v>0</v>
      </c>
      <c r="M90" s="86">
        <f t="shared" si="44"/>
        <v>0</v>
      </c>
      <c r="N90" s="86">
        <f t="shared" si="45"/>
        <v>0</v>
      </c>
      <c r="O90" s="86">
        <f t="shared" si="46"/>
        <v>0</v>
      </c>
      <c r="P90" s="86">
        <f t="shared" si="47"/>
        <v>0</v>
      </c>
      <c r="Q90" s="86">
        <f t="shared" si="48"/>
        <v>0</v>
      </c>
      <c r="R90" s="86">
        <f t="shared" si="49"/>
        <v>0</v>
      </c>
      <c r="S90" s="86">
        <f t="shared" si="50"/>
        <v>0</v>
      </c>
      <c r="T90" s="51"/>
    </row>
    <row r="91" spans="1:20" x14ac:dyDescent="0.25">
      <c r="A91" s="8" t="s">
        <v>24</v>
      </c>
      <c r="B91" s="73"/>
      <c r="C91" s="37"/>
      <c r="D91" s="38"/>
      <c r="E91" s="46">
        <v>0</v>
      </c>
      <c r="F91" s="46">
        <v>0</v>
      </c>
      <c r="G91" s="47">
        <f t="shared" si="40"/>
        <v>0</v>
      </c>
      <c r="H91" s="50">
        <v>0</v>
      </c>
      <c r="I91" s="48">
        <f t="shared" si="41"/>
        <v>0</v>
      </c>
      <c r="J91" s="49">
        <v>0</v>
      </c>
      <c r="K91" s="86" t="str">
        <f t="shared" si="42"/>
        <v>-</v>
      </c>
      <c r="L91" s="86">
        <f t="shared" si="43"/>
        <v>0</v>
      </c>
      <c r="M91" s="86">
        <f t="shared" si="44"/>
        <v>0</v>
      </c>
      <c r="N91" s="86">
        <f t="shared" si="45"/>
        <v>0</v>
      </c>
      <c r="O91" s="86">
        <f t="shared" si="46"/>
        <v>0</v>
      </c>
      <c r="P91" s="86">
        <f t="shared" si="47"/>
        <v>0</v>
      </c>
      <c r="Q91" s="86">
        <f t="shared" si="48"/>
        <v>0</v>
      </c>
      <c r="R91" s="86">
        <f t="shared" si="49"/>
        <v>0</v>
      </c>
      <c r="S91" s="86">
        <f t="shared" si="50"/>
        <v>0</v>
      </c>
      <c r="T91" s="51"/>
    </row>
    <row r="92" spans="1:20" x14ac:dyDescent="0.25">
      <c r="A92" s="8" t="s">
        <v>25</v>
      </c>
      <c r="B92" s="73"/>
      <c r="C92" s="37"/>
      <c r="D92" s="38"/>
      <c r="E92" s="46">
        <v>0</v>
      </c>
      <c r="F92" s="46">
        <v>0</v>
      </c>
      <c r="G92" s="47">
        <f t="shared" si="40"/>
        <v>0</v>
      </c>
      <c r="H92" s="50">
        <v>0</v>
      </c>
      <c r="I92" s="48">
        <f t="shared" si="41"/>
        <v>0</v>
      </c>
      <c r="J92" s="49">
        <v>0</v>
      </c>
      <c r="K92" s="86" t="str">
        <f t="shared" si="42"/>
        <v>-</v>
      </c>
      <c r="L92" s="86">
        <f t="shared" si="43"/>
        <v>0</v>
      </c>
      <c r="M92" s="86">
        <f t="shared" si="44"/>
        <v>0</v>
      </c>
      <c r="N92" s="86">
        <f t="shared" si="45"/>
        <v>0</v>
      </c>
      <c r="O92" s="86">
        <f t="shared" si="46"/>
        <v>0</v>
      </c>
      <c r="P92" s="86">
        <f t="shared" si="47"/>
        <v>0</v>
      </c>
      <c r="Q92" s="86">
        <f t="shared" si="48"/>
        <v>0</v>
      </c>
      <c r="R92" s="86">
        <f t="shared" si="49"/>
        <v>0</v>
      </c>
      <c r="S92" s="86">
        <f t="shared" si="50"/>
        <v>0</v>
      </c>
      <c r="T92" s="51"/>
    </row>
    <row r="93" spans="1:20" x14ac:dyDescent="0.25">
      <c r="A93" s="8" t="s">
        <v>26</v>
      </c>
      <c r="B93" s="73"/>
      <c r="C93" s="37"/>
      <c r="D93" s="38"/>
      <c r="E93" s="46">
        <v>0</v>
      </c>
      <c r="F93" s="46">
        <v>0</v>
      </c>
      <c r="G93" s="47">
        <f t="shared" si="40"/>
        <v>0</v>
      </c>
      <c r="H93" s="50">
        <v>0</v>
      </c>
      <c r="I93" s="48">
        <f t="shared" si="41"/>
        <v>0</v>
      </c>
      <c r="J93" s="49">
        <v>0</v>
      </c>
      <c r="K93" s="86" t="str">
        <f t="shared" si="42"/>
        <v>-</v>
      </c>
      <c r="L93" s="86">
        <f t="shared" si="43"/>
        <v>0</v>
      </c>
      <c r="M93" s="86">
        <f t="shared" si="44"/>
        <v>0</v>
      </c>
      <c r="N93" s="86">
        <f t="shared" si="45"/>
        <v>0</v>
      </c>
      <c r="O93" s="86">
        <f t="shared" si="46"/>
        <v>0</v>
      </c>
      <c r="P93" s="86">
        <f t="shared" si="47"/>
        <v>0</v>
      </c>
      <c r="Q93" s="86">
        <f t="shared" si="48"/>
        <v>0</v>
      </c>
      <c r="R93" s="86">
        <f t="shared" si="49"/>
        <v>0</v>
      </c>
      <c r="S93" s="86">
        <f t="shared" si="50"/>
        <v>0</v>
      </c>
      <c r="T93" s="51"/>
    </row>
    <row r="94" spans="1:20" x14ac:dyDescent="0.25">
      <c r="A94" s="8" t="s">
        <v>27</v>
      </c>
      <c r="B94" s="73"/>
      <c r="C94" s="37"/>
      <c r="D94" s="38"/>
      <c r="E94" s="46">
        <v>0</v>
      </c>
      <c r="F94" s="46">
        <v>0</v>
      </c>
      <c r="G94" s="47">
        <f t="shared" si="40"/>
        <v>0</v>
      </c>
      <c r="H94" s="50">
        <v>0</v>
      </c>
      <c r="I94" s="48">
        <f t="shared" si="41"/>
        <v>0</v>
      </c>
      <c r="J94" s="49">
        <v>0</v>
      </c>
      <c r="K94" s="86" t="str">
        <f t="shared" si="42"/>
        <v>-</v>
      </c>
      <c r="L94" s="86">
        <f t="shared" si="43"/>
        <v>0</v>
      </c>
      <c r="M94" s="86">
        <f t="shared" si="44"/>
        <v>0</v>
      </c>
      <c r="N94" s="86">
        <f t="shared" si="45"/>
        <v>0</v>
      </c>
      <c r="O94" s="86">
        <f t="shared" si="46"/>
        <v>0</v>
      </c>
      <c r="P94" s="86">
        <f t="shared" si="47"/>
        <v>0</v>
      </c>
      <c r="Q94" s="86">
        <f t="shared" si="48"/>
        <v>0</v>
      </c>
      <c r="R94" s="86">
        <f t="shared" si="49"/>
        <v>0</v>
      </c>
      <c r="S94" s="86">
        <f t="shared" si="50"/>
        <v>0</v>
      </c>
      <c r="T94" s="51"/>
    </row>
    <row r="95" spans="1:20" x14ac:dyDescent="0.25">
      <c r="A95" s="8" t="s">
        <v>28</v>
      </c>
      <c r="B95" s="73"/>
      <c r="C95" s="37"/>
      <c r="D95" s="38"/>
      <c r="E95" s="46">
        <v>0</v>
      </c>
      <c r="F95" s="46">
        <v>0</v>
      </c>
      <c r="G95" s="47">
        <f t="shared" si="40"/>
        <v>0</v>
      </c>
      <c r="H95" s="50">
        <v>0</v>
      </c>
      <c r="I95" s="48">
        <f t="shared" si="41"/>
        <v>0</v>
      </c>
      <c r="J95" s="49">
        <v>0</v>
      </c>
      <c r="K95" s="86" t="str">
        <f t="shared" si="42"/>
        <v>-</v>
      </c>
      <c r="L95" s="86">
        <f t="shared" si="43"/>
        <v>0</v>
      </c>
      <c r="M95" s="86">
        <f t="shared" si="44"/>
        <v>0</v>
      </c>
      <c r="N95" s="86">
        <f t="shared" si="45"/>
        <v>0</v>
      </c>
      <c r="O95" s="86">
        <f t="shared" si="46"/>
        <v>0</v>
      </c>
      <c r="P95" s="86">
        <f t="shared" si="47"/>
        <v>0</v>
      </c>
      <c r="Q95" s="86">
        <f t="shared" si="48"/>
        <v>0</v>
      </c>
      <c r="R95" s="86">
        <f t="shared" si="49"/>
        <v>0</v>
      </c>
      <c r="S95" s="86">
        <f t="shared" si="50"/>
        <v>0</v>
      </c>
      <c r="T95" s="51"/>
    </row>
    <row r="96" spans="1:20" x14ac:dyDescent="0.25">
      <c r="A96" s="8" t="s">
        <v>40</v>
      </c>
      <c r="B96" s="73"/>
      <c r="C96" s="37"/>
      <c r="D96" s="38"/>
      <c r="E96" s="46">
        <v>0</v>
      </c>
      <c r="F96" s="46">
        <v>0</v>
      </c>
      <c r="G96" s="47">
        <f t="shared" si="40"/>
        <v>0</v>
      </c>
      <c r="H96" s="50">
        <v>0</v>
      </c>
      <c r="I96" s="48">
        <f t="shared" si="41"/>
        <v>0</v>
      </c>
      <c r="J96" s="49">
        <v>0</v>
      </c>
      <c r="K96" s="86" t="str">
        <f t="shared" si="42"/>
        <v>-</v>
      </c>
      <c r="L96" s="86">
        <f t="shared" si="43"/>
        <v>0</v>
      </c>
      <c r="M96" s="86">
        <f t="shared" si="44"/>
        <v>0</v>
      </c>
      <c r="N96" s="86">
        <f t="shared" si="45"/>
        <v>0</v>
      </c>
      <c r="O96" s="86">
        <f t="shared" si="46"/>
        <v>0</v>
      </c>
      <c r="P96" s="86">
        <f t="shared" si="47"/>
        <v>0</v>
      </c>
      <c r="Q96" s="86">
        <f t="shared" si="48"/>
        <v>0</v>
      </c>
      <c r="R96" s="86">
        <f t="shared" si="49"/>
        <v>0</v>
      </c>
      <c r="S96" s="86">
        <f t="shared" si="50"/>
        <v>0</v>
      </c>
      <c r="T96" s="51"/>
    </row>
    <row r="97" spans="1:20" x14ac:dyDescent="0.25">
      <c r="A97" s="8" t="s">
        <v>41</v>
      </c>
      <c r="B97" s="73"/>
      <c r="C97" s="37"/>
      <c r="D97" s="38"/>
      <c r="E97" s="46">
        <v>0</v>
      </c>
      <c r="F97" s="46">
        <v>0</v>
      </c>
      <c r="G97" s="47">
        <f t="shared" si="40"/>
        <v>0</v>
      </c>
      <c r="H97" s="50">
        <v>0</v>
      </c>
      <c r="I97" s="48">
        <f t="shared" si="41"/>
        <v>0</v>
      </c>
      <c r="J97" s="49">
        <v>0</v>
      </c>
      <c r="K97" s="86" t="str">
        <f t="shared" si="42"/>
        <v>-</v>
      </c>
      <c r="L97" s="86">
        <f t="shared" si="43"/>
        <v>0</v>
      </c>
      <c r="M97" s="86">
        <f t="shared" si="44"/>
        <v>0</v>
      </c>
      <c r="N97" s="86">
        <f t="shared" si="45"/>
        <v>0</v>
      </c>
      <c r="O97" s="86">
        <f t="shared" si="46"/>
        <v>0</v>
      </c>
      <c r="P97" s="86">
        <f t="shared" si="47"/>
        <v>0</v>
      </c>
      <c r="Q97" s="86">
        <f t="shared" si="48"/>
        <v>0</v>
      </c>
      <c r="R97" s="86">
        <f t="shared" si="49"/>
        <v>0</v>
      </c>
      <c r="S97" s="86">
        <f t="shared" si="50"/>
        <v>0</v>
      </c>
      <c r="T97" s="51"/>
    </row>
    <row r="98" spans="1:20" x14ac:dyDescent="0.25">
      <c r="A98" s="105"/>
      <c r="B98" s="106"/>
      <c r="C98" s="106"/>
      <c r="D98" s="106"/>
      <c r="E98" s="106"/>
      <c r="F98" s="106"/>
      <c r="G98" s="106"/>
      <c r="H98" s="139"/>
      <c r="I98" s="72">
        <f>SUM(I88:I97)</f>
        <v>0</v>
      </c>
      <c r="J98" s="49"/>
      <c r="K98" s="86" t="str">
        <f>IF(I98=0,"-",IF(I98=J99,"-","Kérem ellenőrizze az igényelt támogatás összegét!"))</f>
        <v>-</v>
      </c>
      <c r="L98" s="86">
        <f t="shared" si="43"/>
        <v>0</v>
      </c>
      <c r="M98" s="86">
        <f t="shared" si="44"/>
        <v>0</v>
      </c>
      <c r="N98" s="86">
        <f t="shared" si="45"/>
        <v>0</v>
      </c>
      <c r="O98" s="86">
        <f t="shared" si="46"/>
        <v>0</v>
      </c>
      <c r="P98" s="86">
        <f t="shared" si="47"/>
        <v>0</v>
      </c>
      <c r="Q98" s="86">
        <f t="shared" si="48"/>
        <v>0</v>
      </c>
      <c r="R98" s="86">
        <f t="shared" si="49"/>
        <v>0</v>
      </c>
      <c r="S98" s="86">
        <f t="shared" si="50"/>
        <v>0</v>
      </c>
      <c r="T98" s="51"/>
    </row>
    <row r="99" spans="1:20" ht="51.95" customHeight="1" x14ac:dyDescent="0.25">
      <c r="A99" s="105"/>
      <c r="B99" s="106"/>
      <c r="C99" s="106"/>
      <c r="D99" s="106"/>
      <c r="E99" s="106"/>
      <c r="F99" s="139"/>
      <c r="G99" s="138" t="s">
        <v>129</v>
      </c>
      <c r="H99" s="136"/>
      <c r="I99" s="137"/>
      <c r="J99" s="39">
        <f>SUM(J88:J97)</f>
        <v>0</v>
      </c>
      <c r="K99" s="86"/>
      <c r="L99" s="86">
        <f t="shared" ref="L99:S99" si="51">SUM(L88:L98)</f>
        <v>0</v>
      </c>
      <c r="M99" s="86">
        <f t="shared" si="51"/>
        <v>0</v>
      </c>
      <c r="N99" s="86">
        <f t="shared" si="51"/>
        <v>0</v>
      </c>
      <c r="O99" s="86">
        <f t="shared" si="51"/>
        <v>0</v>
      </c>
      <c r="P99" s="86">
        <f t="shared" si="51"/>
        <v>0</v>
      </c>
      <c r="Q99" s="86">
        <f t="shared" si="51"/>
        <v>0</v>
      </c>
      <c r="R99" s="86">
        <f t="shared" si="51"/>
        <v>0</v>
      </c>
      <c r="S99" s="86">
        <f t="shared" si="51"/>
        <v>0</v>
      </c>
    </row>
    <row r="100" spans="1:20" x14ac:dyDescent="0.25">
      <c r="A100" s="119" t="s">
        <v>64</v>
      </c>
      <c r="B100" s="120"/>
      <c r="C100" s="120"/>
      <c r="D100" s="120"/>
      <c r="E100" s="120"/>
      <c r="F100" s="120"/>
      <c r="G100" s="120"/>
      <c r="H100" s="120"/>
      <c r="I100" s="120"/>
      <c r="J100" s="121"/>
    </row>
    <row r="101" spans="1:20" x14ac:dyDescent="0.25">
      <c r="A101" s="71" t="s">
        <v>8</v>
      </c>
      <c r="B101" s="113"/>
      <c r="C101" s="114"/>
      <c r="D101" s="114"/>
      <c r="E101" s="114"/>
      <c r="F101" s="114"/>
      <c r="G101" s="114"/>
      <c r="H101" s="114"/>
      <c r="I101" s="114"/>
      <c r="J101" s="115"/>
    </row>
    <row r="102" spans="1:20" x14ac:dyDescent="0.25">
      <c r="A102" s="71" t="s">
        <v>9</v>
      </c>
      <c r="B102" s="113"/>
      <c r="C102" s="114"/>
      <c r="D102" s="114"/>
      <c r="E102" s="114"/>
      <c r="F102" s="114"/>
      <c r="G102" s="114"/>
      <c r="H102" s="114"/>
      <c r="I102" s="114"/>
      <c r="J102" s="115"/>
    </row>
    <row r="103" spans="1:20" x14ac:dyDescent="0.25">
      <c r="A103" s="71" t="s">
        <v>23</v>
      </c>
      <c r="B103" s="113"/>
      <c r="C103" s="114"/>
      <c r="D103" s="114"/>
      <c r="E103" s="114"/>
      <c r="F103" s="114"/>
      <c r="G103" s="114"/>
      <c r="H103" s="114"/>
      <c r="I103" s="114"/>
      <c r="J103" s="115"/>
    </row>
    <row r="104" spans="1:20" x14ac:dyDescent="0.25">
      <c r="A104" s="71" t="s">
        <v>24</v>
      </c>
      <c r="B104" s="113"/>
      <c r="C104" s="114"/>
      <c r="D104" s="114"/>
      <c r="E104" s="114"/>
      <c r="F104" s="114"/>
      <c r="G104" s="114"/>
      <c r="H104" s="114"/>
      <c r="I104" s="114"/>
      <c r="J104" s="115"/>
    </row>
    <row r="105" spans="1:20" x14ac:dyDescent="0.25">
      <c r="A105" s="71" t="s">
        <v>25</v>
      </c>
      <c r="B105" s="113"/>
      <c r="C105" s="114"/>
      <c r="D105" s="114"/>
      <c r="E105" s="114"/>
      <c r="F105" s="114"/>
      <c r="G105" s="114"/>
      <c r="H105" s="114"/>
      <c r="I105" s="114"/>
      <c r="J105" s="115"/>
    </row>
    <row r="106" spans="1:20" x14ac:dyDescent="0.25">
      <c r="A106" s="71" t="s">
        <v>26</v>
      </c>
      <c r="B106" s="113"/>
      <c r="C106" s="114"/>
      <c r="D106" s="114"/>
      <c r="E106" s="114"/>
      <c r="F106" s="114"/>
      <c r="G106" s="114"/>
      <c r="H106" s="114"/>
      <c r="I106" s="114"/>
      <c r="J106" s="115"/>
    </row>
    <row r="107" spans="1:20" x14ac:dyDescent="0.25">
      <c r="A107" s="71" t="s">
        <v>27</v>
      </c>
      <c r="B107" s="113"/>
      <c r="C107" s="114"/>
      <c r="D107" s="114"/>
      <c r="E107" s="114"/>
      <c r="F107" s="114"/>
      <c r="G107" s="114"/>
      <c r="H107" s="114"/>
      <c r="I107" s="114"/>
      <c r="J107" s="115"/>
    </row>
    <row r="108" spans="1:20" x14ac:dyDescent="0.25">
      <c r="A108" s="71" t="s">
        <v>28</v>
      </c>
      <c r="B108" s="113"/>
      <c r="C108" s="114"/>
      <c r="D108" s="114"/>
      <c r="E108" s="114"/>
      <c r="F108" s="114"/>
      <c r="G108" s="114"/>
      <c r="H108" s="114"/>
      <c r="I108" s="114"/>
      <c r="J108" s="115"/>
    </row>
    <row r="109" spans="1:20" x14ac:dyDescent="0.25">
      <c r="A109" s="71" t="s">
        <v>40</v>
      </c>
      <c r="B109" s="113"/>
      <c r="C109" s="114"/>
      <c r="D109" s="114"/>
      <c r="E109" s="114"/>
      <c r="F109" s="114"/>
      <c r="G109" s="114"/>
      <c r="H109" s="114"/>
      <c r="I109" s="114"/>
      <c r="J109" s="115"/>
    </row>
    <row r="110" spans="1:20" x14ac:dyDescent="0.25">
      <c r="A110" s="71" t="s">
        <v>41</v>
      </c>
      <c r="B110" s="113"/>
      <c r="C110" s="114"/>
      <c r="D110" s="114"/>
      <c r="E110" s="114"/>
      <c r="F110" s="114"/>
      <c r="G110" s="114"/>
      <c r="H110" s="114"/>
      <c r="I110" s="114"/>
      <c r="J110" s="115"/>
    </row>
    <row r="111" spans="1:20" ht="39.950000000000003" customHeight="1" thickBot="1" x14ac:dyDescent="0.3">
      <c r="A111" s="9"/>
      <c r="B111" s="9"/>
      <c r="C111" s="18"/>
      <c r="D111" s="9"/>
      <c r="E111" s="9"/>
      <c r="F111" s="9"/>
      <c r="G111" s="9"/>
      <c r="H111" s="9"/>
      <c r="I111" s="9"/>
      <c r="J111" s="9"/>
    </row>
    <row r="112" spans="1:20" ht="15" customHeight="1" x14ac:dyDescent="0.25">
      <c r="A112" s="130" t="s">
        <v>80</v>
      </c>
      <c r="B112" s="131"/>
      <c r="C112" s="132"/>
      <c r="D112" s="133"/>
      <c r="E112" s="133"/>
      <c r="F112" s="133"/>
      <c r="G112" s="133"/>
      <c r="H112" s="133"/>
      <c r="I112" s="133"/>
      <c r="J112" s="134"/>
    </row>
    <row r="113" spans="1:26" ht="30" x14ac:dyDescent="0.25">
      <c r="A113" s="36" t="s">
        <v>57</v>
      </c>
      <c r="B113" s="32" t="s">
        <v>148</v>
      </c>
      <c r="C113" s="33" t="s">
        <v>114</v>
      </c>
      <c r="D113" s="34" t="s">
        <v>113</v>
      </c>
      <c r="E113" s="34" t="s">
        <v>59</v>
      </c>
      <c r="F113" s="34" t="s">
        <v>60</v>
      </c>
      <c r="G113" s="34" t="s">
        <v>62</v>
      </c>
      <c r="H113" s="34" t="s">
        <v>61</v>
      </c>
      <c r="I113" s="34" t="s">
        <v>63</v>
      </c>
      <c r="J113" s="35" t="s">
        <v>0</v>
      </c>
    </row>
    <row r="114" spans="1:26" x14ac:dyDescent="0.25">
      <c r="A114" s="8" t="s">
        <v>10</v>
      </c>
      <c r="B114" s="73"/>
      <c r="C114" s="37"/>
      <c r="D114" s="38"/>
      <c r="E114" s="46">
        <v>0</v>
      </c>
      <c r="F114" s="46">
        <v>0</v>
      </c>
      <c r="G114" s="47">
        <f t="shared" ref="G114:G123" si="52">E114+F114</f>
        <v>0</v>
      </c>
      <c r="H114" s="50">
        <v>0</v>
      </c>
      <c r="I114" s="48">
        <f>G114*H114</f>
        <v>0</v>
      </c>
      <c r="J114" s="49">
        <v>0</v>
      </c>
      <c r="K114" s="86" t="str">
        <f>IF(E114=0,"-",IF(F114/E114=0.27,"-","Bér, Járulék és utiktg esetében lehet az Áfa tartalom = 0 Ft. Kérem ellenőrizze az Áfa összegét!"))</f>
        <v>-</v>
      </c>
      <c r="L114" s="86">
        <f>IF(B114="A felhívás 3.1.1.1 pontjában felsorolt, közösségi terek létrehozásához, fejlesztéséhez kapcsolódó tevékenységek",I114,0)</f>
        <v>0</v>
      </c>
      <c r="M114" s="86">
        <f>IF(B114="A felhívás 3.1.1.1 pontjában felsorolt, közösségi terek létrehozásához, fejlesztéséhez kapcsolódó tevékenységek",J114,0)</f>
        <v>0</v>
      </c>
      <c r="N114" s="86">
        <f>IF(B114="A felhívás 3.1.2 pontjában felsorolt kapcsolódó tevékenységek",I114,0)</f>
        <v>0</v>
      </c>
      <c r="O114" s="86">
        <f>IF(B114="A felhívás 3.1.2 pontjában felsorolt kapcsolódó tevékenységek",J114,0)</f>
        <v>0</v>
      </c>
      <c r="P114" s="86">
        <f>IF(B114="A felhívás 3.1.2.1 pontjában felsorolt kötelezően megvalósítandó tevékenységek",I114,0)</f>
        <v>0</v>
      </c>
      <c r="Q114" s="86">
        <f>IF(B114="A felhívás 3.1.2.1 pontjában felsorolt kötelezően megvalósítandó tevékenységek",J114,0)</f>
        <v>0</v>
      </c>
      <c r="R114" s="86">
        <f>IF(B114="A felhívás 3.1.2.2 pontjában felsorolt választható tevékenységek",I114,0)</f>
        <v>0</v>
      </c>
      <c r="S114" s="86">
        <f>IF(B114="A felhívás 3.1.2.2 pontjában felsorolt választható tevékenységek",J114,0)</f>
        <v>0</v>
      </c>
      <c r="T114" s="51"/>
    </row>
    <row r="115" spans="1:26" s="20" customFormat="1" x14ac:dyDescent="0.25">
      <c r="A115" s="8" t="s">
        <v>11</v>
      </c>
      <c r="B115" s="73"/>
      <c r="C115" s="37"/>
      <c r="D115" s="38"/>
      <c r="E115" s="46">
        <v>0</v>
      </c>
      <c r="F115" s="46">
        <v>0</v>
      </c>
      <c r="G115" s="47">
        <f t="shared" si="52"/>
        <v>0</v>
      </c>
      <c r="H115" s="50">
        <v>0</v>
      </c>
      <c r="I115" s="48">
        <f t="shared" ref="I115:I123" si="53">G115*H115</f>
        <v>0</v>
      </c>
      <c r="J115" s="49">
        <v>0</v>
      </c>
      <c r="K115" s="86" t="str">
        <f t="shared" ref="K115:K123" si="54">IF(E115=0,"-",IF(F115/E115=0.27,"-","Bér, Járulék és utiktg esetében lehet az Áfa tartalom = 0 Ft. Kérem ellenőrizze az Áfa összegét!"))</f>
        <v>-</v>
      </c>
      <c r="L115" s="86">
        <f t="shared" ref="L115:L124" si="55">IF(B115="A felhívás 3.1.1.1 pontjában felsorolt, közösségi terek létrehozásához, fejlesztéséhez kapcsolódó tevékenységek",I115,0)</f>
        <v>0</v>
      </c>
      <c r="M115" s="86">
        <f t="shared" ref="M115:M124" si="56">IF(B115="A felhívás 3.1.1.1 pontjában felsorolt, közösségi terek létrehozásához, fejlesztéséhez kapcsolódó tevékenységek",J115,0)</f>
        <v>0</v>
      </c>
      <c r="N115" s="86">
        <f t="shared" ref="N115:N124" si="57">IF(B115="A felhívás 3.1.2 pontjában felsorolt kapcsolódó tevékenységek",I115,0)</f>
        <v>0</v>
      </c>
      <c r="O115" s="86">
        <f t="shared" ref="O115:O124" si="58">IF(B115="A felhívás 3.1.2 pontjában felsorolt kapcsolódó tevékenységek",J115,0)</f>
        <v>0</v>
      </c>
      <c r="P115" s="86">
        <f t="shared" ref="P115:P124" si="59">IF(B115="A felhívás 3.1.2.1 pontjában felsorolt kötelezően megvalósítandó tevékenységek",I115,0)</f>
        <v>0</v>
      </c>
      <c r="Q115" s="86">
        <f t="shared" ref="Q115:Q124" si="60">IF(B115="A felhívás 3.1.2.1 pontjában felsorolt kötelezően megvalósítandó tevékenységek",J115,0)</f>
        <v>0</v>
      </c>
      <c r="R115" s="86">
        <f t="shared" ref="R115:R124" si="61">IF(B115="A felhívás 3.1.2.2 pontjában felsorolt választható tevékenységek",I115,0)</f>
        <v>0</v>
      </c>
      <c r="S115" s="86">
        <f t="shared" ref="S115:S124" si="62">IF(B115="A felhívás 3.1.2.2 pontjában felsorolt választható tevékenységek",J115,0)</f>
        <v>0</v>
      </c>
      <c r="T115" s="51"/>
      <c r="V115" s="81"/>
      <c r="W115" s="69"/>
      <c r="X115" s="61"/>
      <c r="Y115" s="61"/>
      <c r="Z115" s="61"/>
    </row>
    <row r="116" spans="1:26" x14ac:dyDescent="0.25">
      <c r="A116" s="8" t="s">
        <v>29</v>
      </c>
      <c r="B116" s="73"/>
      <c r="C116" s="37"/>
      <c r="D116" s="38"/>
      <c r="E116" s="46">
        <v>0</v>
      </c>
      <c r="F116" s="46">
        <v>0</v>
      </c>
      <c r="G116" s="47">
        <f t="shared" si="52"/>
        <v>0</v>
      </c>
      <c r="H116" s="50">
        <v>0</v>
      </c>
      <c r="I116" s="48">
        <f t="shared" si="53"/>
        <v>0</v>
      </c>
      <c r="J116" s="49">
        <v>0</v>
      </c>
      <c r="K116" s="86" t="str">
        <f t="shared" si="54"/>
        <v>-</v>
      </c>
      <c r="L116" s="86">
        <f t="shared" si="55"/>
        <v>0</v>
      </c>
      <c r="M116" s="86">
        <f t="shared" si="56"/>
        <v>0</v>
      </c>
      <c r="N116" s="86">
        <f t="shared" si="57"/>
        <v>0</v>
      </c>
      <c r="O116" s="86">
        <f t="shared" si="58"/>
        <v>0</v>
      </c>
      <c r="P116" s="86">
        <f t="shared" si="59"/>
        <v>0</v>
      </c>
      <c r="Q116" s="86">
        <f t="shared" si="60"/>
        <v>0</v>
      </c>
      <c r="R116" s="86">
        <f t="shared" si="61"/>
        <v>0</v>
      </c>
      <c r="S116" s="86">
        <f t="shared" si="62"/>
        <v>0</v>
      </c>
      <c r="T116" s="51"/>
    </row>
    <row r="117" spans="1:26" x14ac:dyDescent="0.25">
      <c r="A117" s="8" t="s">
        <v>30</v>
      </c>
      <c r="B117" s="73"/>
      <c r="C117" s="37"/>
      <c r="D117" s="38"/>
      <c r="E117" s="46">
        <v>0</v>
      </c>
      <c r="F117" s="46">
        <v>0</v>
      </c>
      <c r="G117" s="47">
        <f t="shared" si="52"/>
        <v>0</v>
      </c>
      <c r="H117" s="50">
        <v>0</v>
      </c>
      <c r="I117" s="48">
        <f t="shared" si="53"/>
        <v>0</v>
      </c>
      <c r="J117" s="49">
        <v>0</v>
      </c>
      <c r="K117" s="86" t="str">
        <f t="shared" si="54"/>
        <v>-</v>
      </c>
      <c r="L117" s="86">
        <f t="shared" si="55"/>
        <v>0</v>
      </c>
      <c r="M117" s="86">
        <f t="shared" si="56"/>
        <v>0</v>
      </c>
      <c r="N117" s="86">
        <f t="shared" si="57"/>
        <v>0</v>
      </c>
      <c r="O117" s="86">
        <f t="shared" si="58"/>
        <v>0</v>
      </c>
      <c r="P117" s="86">
        <f t="shared" si="59"/>
        <v>0</v>
      </c>
      <c r="Q117" s="86">
        <f t="shared" si="60"/>
        <v>0</v>
      </c>
      <c r="R117" s="86">
        <f t="shared" si="61"/>
        <v>0</v>
      </c>
      <c r="S117" s="86">
        <f t="shared" si="62"/>
        <v>0</v>
      </c>
      <c r="T117" s="51"/>
    </row>
    <row r="118" spans="1:26" x14ac:dyDescent="0.25">
      <c r="A118" s="8" t="s">
        <v>31</v>
      </c>
      <c r="B118" s="73"/>
      <c r="C118" s="37"/>
      <c r="D118" s="38"/>
      <c r="E118" s="46">
        <v>0</v>
      </c>
      <c r="F118" s="46">
        <v>0</v>
      </c>
      <c r="G118" s="47">
        <f t="shared" si="52"/>
        <v>0</v>
      </c>
      <c r="H118" s="50">
        <v>0</v>
      </c>
      <c r="I118" s="48">
        <f t="shared" si="53"/>
        <v>0</v>
      </c>
      <c r="J118" s="49">
        <v>0</v>
      </c>
      <c r="K118" s="86" t="str">
        <f t="shared" si="54"/>
        <v>-</v>
      </c>
      <c r="L118" s="86">
        <f t="shared" si="55"/>
        <v>0</v>
      </c>
      <c r="M118" s="86">
        <f t="shared" si="56"/>
        <v>0</v>
      </c>
      <c r="N118" s="86">
        <f t="shared" si="57"/>
        <v>0</v>
      </c>
      <c r="O118" s="86">
        <f t="shared" si="58"/>
        <v>0</v>
      </c>
      <c r="P118" s="86">
        <f t="shared" si="59"/>
        <v>0</v>
      </c>
      <c r="Q118" s="86">
        <f t="shared" si="60"/>
        <v>0</v>
      </c>
      <c r="R118" s="86">
        <f t="shared" si="61"/>
        <v>0</v>
      </c>
      <c r="S118" s="86">
        <f t="shared" si="62"/>
        <v>0</v>
      </c>
      <c r="T118" s="51"/>
    </row>
    <row r="119" spans="1:26" x14ac:dyDescent="0.25">
      <c r="A119" s="8" t="s">
        <v>32</v>
      </c>
      <c r="B119" s="73"/>
      <c r="C119" s="37"/>
      <c r="D119" s="38"/>
      <c r="E119" s="46">
        <v>0</v>
      </c>
      <c r="F119" s="46">
        <v>0</v>
      </c>
      <c r="G119" s="47">
        <f t="shared" si="52"/>
        <v>0</v>
      </c>
      <c r="H119" s="50">
        <v>0</v>
      </c>
      <c r="I119" s="48">
        <f t="shared" si="53"/>
        <v>0</v>
      </c>
      <c r="J119" s="49">
        <v>0</v>
      </c>
      <c r="K119" s="86" t="str">
        <f t="shared" si="54"/>
        <v>-</v>
      </c>
      <c r="L119" s="86">
        <f t="shared" si="55"/>
        <v>0</v>
      </c>
      <c r="M119" s="86">
        <f t="shared" si="56"/>
        <v>0</v>
      </c>
      <c r="N119" s="86">
        <f t="shared" si="57"/>
        <v>0</v>
      </c>
      <c r="O119" s="86">
        <f t="shared" si="58"/>
        <v>0</v>
      </c>
      <c r="P119" s="86">
        <f t="shared" si="59"/>
        <v>0</v>
      </c>
      <c r="Q119" s="86">
        <f t="shared" si="60"/>
        <v>0</v>
      </c>
      <c r="R119" s="86">
        <f t="shared" si="61"/>
        <v>0</v>
      </c>
      <c r="S119" s="86">
        <f t="shared" si="62"/>
        <v>0</v>
      </c>
      <c r="T119" s="51"/>
    </row>
    <row r="120" spans="1:26" x14ac:dyDescent="0.25">
      <c r="A120" s="8" t="s">
        <v>33</v>
      </c>
      <c r="B120" s="73"/>
      <c r="C120" s="37"/>
      <c r="D120" s="38"/>
      <c r="E120" s="46">
        <v>0</v>
      </c>
      <c r="F120" s="46">
        <v>0</v>
      </c>
      <c r="G120" s="47">
        <f t="shared" si="52"/>
        <v>0</v>
      </c>
      <c r="H120" s="50">
        <v>0</v>
      </c>
      <c r="I120" s="48">
        <f t="shared" si="53"/>
        <v>0</v>
      </c>
      <c r="J120" s="49">
        <v>0</v>
      </c>
      <c r="K120" s="86" t="str">
        <f t="shared" si="54"/>
        <v>-</v>
      </c>
      <c r="L120" s="86">
        <f t="shared" si="55"/>
        <v>0</v>
      </c>
      <c r="M120" s="86">
        <f t="shared" si="56"/>
        <v>0</v>
      </c>
      <c r="N120" s="86">
        <f t="shared" si="57"/>
        <v>0</v>
      </c>
      <c r="O120" s="86">
        <f t="shared" si="58"/>
        <v>0</v>
      </c>
      <c r="P120" s="86">
        <f t="shared" si="59"/>
        <v>0</v>
      </c>
      <c r="Q120" s="86">
        <f t="shared" si="60"/>
        <v>0</v>
      </c>
      <c r="R120" s="86">
        <f t="shared" si="61"/>
        <v>0</v>
      </c>
      <c r="S120" s="86">
        <f t="shared" si="62"/>
        <v>0</v>
      </c>
      <c r="T120" s="51"/>
    </row>
    <row r="121" spans="1:26" x14ac:dyDescent="0.25">
      <c r="A121" s="8" t="s">
        <v>34</v>
      </c>
      <c r="B121" s="73"/>
      <c r="C121" s="37"/>
      <c r="D121" s="38"/>
      <c r="E121" s="46">
        <v>0</v>
      </c>
      <c r="F121" s="46">
        <v>0</v>
      </c>
      <c r="G121" s="47">
        <f t="shared" si="52"/>
        <v>0</v>
      </c>
      <c r="H121" s="50">
        <v>0</v>
      </c>
      <c r="I121" s="48">
        <f t="shared" si="53"/>
        <v>0</v>
      </c>
      <c r="J121" s="49">
        <v>0</v>
      </c>
      <c r="K121" s="86" t="str">
        <f t="shared" si="54"/>
        <v>-</v>
      </c>
      <c r="L121" s="86">
        <f t="shared" si="55"/>
        <v>0</v>
      </c>
      <c r="M121" s="86">
        <f t="shared" si="56"/>
        <v>0</v>
      </c>
      <c r="N121" s="86">
        <f t="shared" si="57"/>
        <v>0</v>
      </c>
      <c r="O121" s="86">
        <f t="shared" si="58"/>
        <v>0</v>
      </c>
      <c r="P121" s="86">
        <f t="shared" si="59"/>
        <v>0</v>
      </c>
      <c r="Q121" s="86">
        <f t="shared" si="60"/>
        <v>0</v>
      </c>
      <c r="R121" s="86">
        <f t="shared" si="61"/>
        <v>0</v>
      </c>
      <c r="S121" s="86">
        <f t="shared" si="62"/>
        <v>0</v>
      </c>
      <c r="T121" s="51"/>
    </row>
    <row r="122" spans="1:26" x14ac:dyDescent="0.25">
      <c r="A122" s="8" t="s">
        <v>42</v>
      </c>
      <c r="B122" s="73"/>
      <c r="C122" s="37"/>
      <c r="D122" s="38"/>
      <c r="E122" s="46">
        <v>0</v>
      </c>
      <c r="F122" s="46">
        <v>0</v>
      </c>
      <c r="G122" s="47">
        <f t="shared" si="52"/>
        <v>0</v>
      </c>
      <c r="H122" s="50">
        <v>0</v>
      </c>
      <c r="I122" s="48">
        <f t="shared" si="53"/>
        <v>0</v>
      </c>
      <c r="J122" s="49">
        <v>0</v>
      </c>
      <c r="K122" s="86" t="str">
        <f t="shared" si="54"/>
        <v>-</v>
      </c>
      <c r="L122" s="86">
        <f t="shared" si="55"/>
        <v>0</v>
      </c>
      <c r="M122" s="86">
        <f t="shared" si="56"/>
        <v>0</v>
      </c>
      <c r="N122" s="86">
        <f t="shared" si="57"/>
        <v>0</v>
      </c>
      <c r="O122" s="86">
        <f t="shared" si="58"/>
        <v>0</v>
      </c>
      <c r="P122" s="86">
        <f t="shared" si="59"/>
        <v>0</v>
      </c>
      <c r="Q122" s="86">
        <f t="shared" si="60"/>
        <v>0</v>
      </c>
      <c r="R122" s="86">
        <f t="shared" si="61"/>
        <v>0</v>
      </c>
      <c r="S122" s="86">
        <f t="shared" si="62"/>
        <v>0</v>
      </c>
      <c r="T122" s="51"/>
    </row>
    <row r="123" spans="1:26" x14ac:dyDescent="0.25">
      <c r="A123" s="8" t="s">
        <v>43</v>
      </c>
      <c r="B123" s="73"/>
      <c r="C123" s="37"/>
      <c r="D123" s="38"/>
      <c r="E123" s="46">
        <v>0</v>
      </c>
      <c r="F123" s="46">
        <v>0</v>
      </c>
      <c r="G123" s="47">
        <f t="shared" si="52"/>
        <v>0</v>
      </c>
      <c r="H123" s="50">
        <v>0</v>
      </c>
      <c r="I123" s="48">
        <f t="shared" si="53"/>
        <v>0</v>
      </c>
      <c r="J123" s="49">
        <v>0</v>
      </c>
      <c r="K123" s="86" t="str">
        <f t="shared" si="54"/>
        <v>-</v>
      </c>
      <c r="L123" s="86">
        <f t="shared" si="55"/>
        <v>0</v>
      </c>
      <c r="M123" s="86">
        <f t="shared" si="56"/>
        <v>0</v>
      </c>
      <c r="N123" s="86">
        <f t="shared" si="57"/>
        <v>0</v>
      </c>
      <c r="O123" s="86">
        <f t="shared" si="58"/>
        <v>0</v>
      </c>
      <c r="P123" s="86">
        <f t="shared" si="59"/>
        <v>0</v>
      </c>
      <c r="Q123" s="86">
        <f t="shared" si="60"/>
        <v>0</v>
      </c>
      <c r="R123" s="86">
        <f t="shared" si="61"/>
        <v>0</v>
      </c>
      <c r="S123" s="86">
        <f t="shared" si="62"/>
        <v>0</v>
      </c>
      <c r="T123" s="51"/>
    </row>
    <row r="124" spans="1:26" x14ac:dyDescent="0.25">
      <c r="A124" s="105"/>
      <c r="B124" s="106"/>
      <c r="C124" s="106"/>
      <c r="D124" s="106"/>
      <c r="E124" s="106"/>
      <c r="F124" s="106"/>
      <c r="G124" s="106"/>
      <c r="H124" s="139"/>
      <c r="I124" s="72">
        <f>SUM(I114:I123)</f>
        <v>0</v>
      </c>
      <c r="J124" s="49"/>
      <c r="K124" s="86" t="str">
        <f>IF(I124=0,"-",IF(I124=J125,"-","Kérem ellenőrizze az igényelt támogatás összegét!"))</f>
        <v>-</v>
      </c>
      <c r="L124" s="86">
        <f t="shared" si="55"/>
        <v>0</v>
      </c>
      <c r="M124" s="86">
        <f t="shared" si="56"/>
        <v>0</v>
      </c>
      <c r="N124" s="86">
        <f t="shared" si="57"/>
        <v>0</v>
      </c>
      <c r="O124" s="86">
        <f t="shared" si="58"/>
        <v>0</v>
      </c>
      <c r="P124" s="86">
        <f t="shared" si="59"/>
        <v>0</v>
      </c>
      <c r="Q124" s="86">
        <f t="shared" si="60"/>
        <v>0</v>
      </c>
      <c r="R124" s="86">
        <f t="shared" si="61"/>
        <v>0</v>
      </c>
      <c r="S124" s="86">
        <f t="shared" si="62"/>
        <v>0</v>
      </c>
      <c r="T124" s="51"/>
    </row>
    <row r="125" spans="1:26" ht="51.95" customHeight="1" x14ac:dyDescent="0.25">
      <c r="A125" s="105"/>
      <c r="B125" s="106"/>
      <c r="C125" s="106"/>
      <c r="D125" s="106"/>
      <c r="E125" s="106"/>
      <c r="F125" s="139"/>
      <c r="G125" s="138" t="s">
        <v>130</v>
      </c>
      <c r="H125" s="136"/>
      <c r="I125" s="137"/>
      <c r="J125" s="39">
        <f>SUM(J114:J123)</f>
        <v>0</v>
      </c>
      <c r="K125" s="86"/>
      <c r="L125" s="86">
        <f t="shared" ref="L125:S125" si="63">SUM(L114:L124)</f>
        <v>0</v>
      </c>
      <c r="M125" s="86">
        <f t="shared" si="63"/>
        <v>0</v>
      </c>
      <c r="N125" s="86">
        <f t="shared" si="63"/>
        <v>0</v>
      </c>
      <c r="O125" s="86">
        <f t="shared" si="63"/>
        <v>0</v>
      </c>
      <c r="P125" s="86">
        <f t="shared" si="63"/>
        <v>0</v>
      </c>
      <c r="Q125" s="86">
        <f t="shared" si="63"/>
        <v>0</v>
      </c>
      <c r="R125" s="86">
        <f t="shared" si="63"/>
        <v>0</v>
      </c>
      <c r="S125" s="86">
        <f t="shared" si="63"/>
        <v>0</v>
      </c>
    </row>
    <row r="126" spans="1:26" x14ac:dyDescent="0.25">
      <c r="A126" s="116" t="s">
        <v>64</v>
      </c>
      <c r="B126" s="117"/>
      <c r="C126" s="117"/>
      <c r="D126" s="117"/>
      <c r="E126" s="117"/>
      <c r="F126" s="117"/>
      <c r="G126" s="117"/>
      <c r="H126" s="117"/>
      <c r="I126" s="117"/>
      <c r="J126" s="118"/>
    </row>
    <row r="127" spans="1:26" x14ac:dyDescent="0.25">
      <c r="A127" s="71" t="s">
        <v>10</v>
      </c>
      <c r="B127" s="100"/>
      <c r="C127" s="101"/>
      <c r="D127" s="101"/>
      <c r="E127" s="101"/>
      <c r="F127" s="101"/>
      <c r="G127" s="101"/>
      <c r="H127" s="101"/>
      <c r="I127" s="101"/>
      <c r="J127" s="102"/>
    </row>
    <row r="128" spans="1:26" x14ac:dyDescent="0.25">
      <c r="A128" s="71" t="s">
        <v>11</v>
      </c>
      <c r="B128" s="100"/>
      <c r="C128" s="101"/>
      <c r="D128" s="101"/>
      <c r="E128" s="101"/>
      <c r="F128" s="101"/>
      <c r="G128" s="101"/>
      <c r="H128" s="101"/>
      <c r="I128" s="101"/>
      <c r="J128" s="102"/>
    </row>
    <row r="129" spans="1:22" x14ac:dyDescent="0.25">
      <c r="A129" s="71" t="s">
        <v>29</v>
      </c>
      <c r="B129" s="100"/>
      <c r="C129" s="101"/>
      <c r="D129" s="101"/>
      <c r="E129" s="101"/>
      <c r="F129" s="101"/>
      <c r="G129" s="101"/>
      <c r="H129" s="101"/>
      <c r="I129" s="101"/>
      <c r="J129" s="102"/>
    </row>
    <row r="130" spans="1:22" x14ac:dyDescent="0.25">
      <c r="A130" s="71" t="s">
        <v>30</v>
      </c>
      <c r="B130" s="100"/>
      <c r="C130" s="101"/>
      <c r="D130" s="101"/>
      <c r="E130" s="101"/>
      <c r="F130" s="101"/>
      <c r="G130" s="101"/>
      <c r="H130" s="101"/>
      <c r="I130" s="101"/>
      <c r="J130" s="102"/>
    </row>
    <row r="131" spans="1:22" x14ac:dyDescent="0.25">
      <c r="A131" s="71" t="s">
        <v>31</v>
      </c>
      <c r="B131" s="100"/>
      <c r="C131" s="101"/>
      <c r="D131" s="101"/>
      <c r="E131" s="101"/>
      <c r="F131" s="101"/>
      <c r="G131" s="101"/>
      <c r="H131" s="101"/>
      <c r="I131" s="101"/>
      <c r="J131" s="102"/>
    </row>
    <row r="132" spans="1:22" x14ac:dyDescent="0.25">
      <c r="A132" s="71" t="s">
        <v>32</v>
      </c>
      <c r="B132" s="100"/>
      <c r="C132" s="101"/>
      <c r="D132" s="101"/>
      <c r="E132" s="101"/>
      <c r="F132" s="101"/>
      <c r="G132" s="101"/>
      <c r="H132" s="101"/>
      <c r="I132" s="101"/>
      <c r="J132" s="102"/>
    </row>
    <row r="133" spans="1:22" x14ac:dyDescent="0.25">
      <c r="A133" s="71" t="s">
        <v>33</v>
      </c>
      <c r="B133" s="100"/>
      <c r="C133" s="101"/>
      <c r="D133" s="101"/>
      <c r="E133" s="101"/>
      <c r="F133" s="101"/>
      <c r="G133" s="101"/>
      <c r="H133" s="101"/>
      <c r="I133" s="101"/>
      <c r="J133" s="102"/>
    </row>
    <row r="134" spans="1:22" x14ac:dyDescent="0.25">
      <c r="A134" s="71" t="s">
        <v>34</v>
      </c>
      <c r="B134" s="100"/>
      <c r="C134" s="101"/>
      <c r="D134" s="101"/>
      <c r="E134" s="101"/>
      <c r="F134" s="101"/>
      <c r="G134" s="101"/>
      <c r="H134" s="101"/>
      <c r="I134" s="101"/>
      <c r="J134" s="102"/>
    </row>
    <row r="135" spans="1:22" x14ac:dyDescent="0.25">
      <c r="A135" s="71" t="s">
        <v>42</v>
      </c>
      <c r="B135" s="100"/>
      <c r="C135" s="101"/>
      <c r="D135" s="101"/>
      <c r="E135" s="101"/>
      <c r="F135" s="101"/>
      <c r="G135" s="101"/>
      <c r="H135" s="101"/>
      <c r="I135" s="101"/>
      <c r="J135" s="102"/>
    </row>
    <row r="136" spans="1:22" ht="15.75" thickBot="1" x14ac:dyDescent="0.3">
      <c r="A136" s="71" t="s">
        <v>43</v>
      </c>
      <c r="B136" s="127"/>
      <c r="C136" s="128"/>
      <c r="D136" s="128"/>
      <c r="E136" s="128"/>
      <c r="F136" s="128"/>
      <c r="G136" s="128"/>
      <c r="H136" s="128"/>
      <c r="I136" s="128"/>
      <c r="J136" s="129"/>
    </row>
    <row r="137" spans="1:22" ht="39.950000000000003" customHeight="1" thickBot="1" x14ac:dyDescent="0.3">
      <c r="C137" s="26"/>
    </row>
    <row r="138" spans="1:22" ht="15" customHeight="1" x14ac:dyDescent="0.25">
      <c r="A138" s="130" t="s">
        <v>81</v>
      </c>
      <c r="B138" s="131"/>
      <c r="C138" s="132"/>
      <c r="D138" s="133"/>
      <c r="E138" s="133"/>
      <c r="F138" s="133"/>
      <c r="G138" s="133"/>
      <c r="H138" s="133"/>
      <c r="I138" s="133"/>
      <c r="J138" s="134"/>
    </row>
    <row r="139" spans="1:22" ht="30" x14ac:dyDescent="0.25">
      <c r="A139" s="36" t="s">
        <v>57</v>
      </c>
      <c r="B139" s="32" t="s">
        <v>148</v>
      </c>
      <c r="C139" s="33" t="s">
        <v>114</v>
      </c>
      <c r="D139" s="34" t="s">
        <v>113</v>
      </c>
      <c r="E139" s="34" t="s">
        <v>59</v>
      </c>
      <c r="F139" s="34" t="s">
        <v>60</v>
      </c>
      <c r="G139" s="34" t="s">
        <v>62</v>
      </c>
      <c r="H139" s="34" t="s">
        <v>61</v>
      </c>
      <c r="I139" s="34" t="s">
        <v>63</v>
      </c>
      <c r="J139" s="35" t="s">
        <v>0</v>
      </c>
    </row>
    <row r="140" spans="1:22" x14ac:dyDescent="0.25">
      <c r="A140" s="8" t="s">
        <v>44</v>
      </c>
      <c r="B140" s="73"/>
      <c r="C140" s="37"/>
      <c r="D140" s="38"/>
      <c r="E140" s="46">
        <v>0</v>
      </c>
      <c r="F140" s="46">
        <v>0</v>
      </c>
      <c r="G140" s="47">
        <f t="shared" ref="G140:G149" si="64">E140+F140</f>
        <v>0</v>
      </c>
      <c r="H140" s="50">
        <v>0</v>
      </c>
      <c r="I140" s="48">
        <f>G140*H140</f>
        <v>0</v>
      </c>
      <c r="J140" s="49">
        <v>0</v>
      </c>
      <c r="K140" s="86" t="str">
        <f>IF(E140=0,"-",IF(F140/E140=0.27,"-","Bér, Járulék és utiktg esetében lehet az Áfa tartalom = 0 Ft. Kérem ellenőrizze az Áfa összegét!"))</f>
        <v>-</v>
      </c>
      <c r="L140" s="86">
        <f>IF(B140="A felhívás 3.1.1.1 pontjában felsorolt, közösségi terek létrehozásához, fejlesztéséhez kapcsolódó tevékenységek",I140,0)</f>
        <v>0</v>
      </c>
      <c r="M140" s="86">
        <f>IF(B140="A felhívás 3.1.1.1 pontjában felsorolt, közösségi terek létrehozásához, fejlesztéséhez kapcsolódó tevékenységek",J140,0)</f>
        <v>0</v>
      </c>
      <c r="N140" s="86">
        <f>IF(B140="A felhívás 3.1.2 pontjában felsorolt kapcsolódó tevékenységek",I140,0)</f>
        <v>0</v>
      </c>
      <c r="O140" s="86">
        <f>IF(B140="A felhívás 3.1.2 pontjában felsorolt kapcsolódó tevékenységek",I140,0)</f>
        <v>0</v>
      </c>
      <c r="P140" s="86">
        <f>IF(B140="A felhívás 3.1.2.1 pontjában felsorolt kötelezően megvalósítandó tevékenységek",I140,0)</f>
        <v>0</v>
      </c>
      <c r="Q140" s="86">
        <f>IF(B140="A felhívás 3.1.2.1 pontjában felsorolt kötelezően megvalósítandó tevékenységek",J140,0)</f>
        <v>0</v>
      </c>
      <c r="R140" s="86">
        <f>IF(B140="A felhívás 3.1.2.2 pontjában felsorolt választható tevékenységek",I140,0)</f>
        <v>0</v>
      </c>
      <c r="S140" s="86">
        <f>IF(B140="A felhívás 3.1.2.2 pontjában felsorolt választható tevékenységek",J140,0)</f>
        <v>0</v>
      </c>
      <c r="T140" s="51"/>
      <c r="V140" s="79" t="s">
        <v>111</v>
      </c>
    </row>
    <row r="141" spans="1:22" x14ac:dyDescent="0.25">
      <c r="A141" s="8" t="s">
        <v>45</v>
      </c>
      <c r="B141" s="73"/>
      <c r="C141" s="37"/>
      <c r="D141" s="38"/>
      <c r="E141" s="46">
        <v>0</v>
      </c>
      <c r="F141" s="46">
        <v>0</v>
      </c>
      <c r="G141" s="47">
        <f t="shared" si="64"/>
        <v>0</v>
      </c>
      <c r="H141" s="50">
        <v>0</v>
      </c>
      <c r="I141" s="48">
        <f t="shared" ref="I141:I149" si="65">G141*H141</f>
        <v>0</v>
      </c>
      <c r="J141" s="49">
        <v>0</v>
      </c>
      <c r="K141" s="86" t="str">
        <f t="shared" ref="K141:K149" si="66">IF(E141=0,"-",IF(F141/E141=0.27,"-","Bér, Járulék és utiktg esetében lehet az Áfa tartalom = 0 Ft. Kérem ellenőrizze az Áfa összegét!"))</f>
        <v>-</v>
      </c>
      <c r="L141" s="86">
        <f t="shared" ref="L141:L150" si="67">IF(B141="A felhívás 3.1.1.1 pontjában felsorolt, közösségi terek létrehozásához, fejlesztéséhez kapcsolódó tevékenységek",I141,0)</f>
        <v>0</v>
      </c>
      <c r="M141" s="86">
        <f t="shared" ref="M141:M150" si="68">IF(B141="A felhívás 3.1.1.1 pontjában felsorolt, közösségi terek létrehozásához, fejlesztéséhez kapcsolódó tevékenységek",J141,0)</f>
        <v>0</v>
      </c>
      <c r="N141" s="86">
        <f t="shared" ref="N141:N150" si="69">IF(B141="A felhívás 3.1.2 pontjában felsorolt kapcsolódó tevékenységek",I141,0)</f>
        <v>0</v>
      </c>
      <c r="O141" s="86">
        <f t="shared" ref="O141:O150" si="70">IF(B141="A felhívás 3.1.2 pontjában felsorolt kapcsolódó tevékenységek",I141,0)</f>
        <v>0</v>
      </c>
      <c r="P141" s="86">
        <f t="shared" ref="P141:P150" si="71">IF(B141="A felhívás 3.1.2.1 pontjában felsorolt kötelezően megvalósítandó tevékenységek",I141,0)</f>
        <v>0</v>
      </c>
      <c r="Q141" s="86">
        <f t="shared" ref="Q141:Q150" si="72">IF(B141="A felhívás 3.1.2.1 pontjában felsorolt kötelezően megvalósítandó tevékenységek",J141,0)</f>
        <v>0</v>
      </c>
      <c r="R141" s="86">
        <f t="shared" ref="R141:R150" si="73">IF(B141="A felhívás 3.1.2.2 pontjában felsorolt választható tevékenységek",I141,0)</f>
        <v>0</v>
      </c>
      <c r="S141" s="86">
        <f t="shared" ref="S141:S150" si="74">IF(B141="A felhívás 3.1.2.2 pontjában felsorolt választható tevékenységek",J141,0)</f>
        <v>0</v>
      </c>
      <c r="T141" s="51"/>
      <c r="V141" s="79" t="s">
        <v>112</v>
      </c>
    </row>
    <row r="142" spans="1:22" x14ac:dyDescent="0.25">
      <c r="A142" s="8" t="s">
        <v>46</v>
      </c>
      <c r="B142" s="73"/>
      <c r="C142" s="37"/>
      <c r="D142" s="38"/>
      <c r="E142" s="46">
        <v>0</v>
      </c>
      <c r="F142" s="46">
        <v>0</v>
      </c>
      <c r="G142" s="47">
        <f t="shared" si="64"/>
        <v>0</v>
      </c>
      <c r="H142" s="50">
        <v>0</v>
      </c>
      <c r="I142" s="48">
        <f t="shared" si="65"/>
        <v>0</v>
      </c>
      <c r="J142" s="49">
        <v>0</v>
      </c>
      <c r="K142" s="86" t="str">
        <f t="shared" si="66"/>
        <v>-</v>
      </c>
      <c r="L142" s="86">
        <f t="shared" si="67"/>
        <v>0</v>
      </c>
      <c r="M142" s="86">
        <f t="shared" si="68"/>
        <v>0</v>
      </c>
      <c r="N142" s="86">
        <f t="shared" si="69"/>
        <v>0</v>
      </c>
      <c r="O142" s="86">
        <f t="shared" si="70"/>
        <v>0</v>
      </c>
      <c r="P142" s="86">
        <f t="shared" si="71"/>
        <v>0</v>
      </c>
      <c r="Q142" s="86">
        <f t="shared" si="72"/>
        <v>0</v>
      </c>
      <c r="R142" s="86">
        <f t="shared" si="73"/>
        <v>0</v>
      </c>
      <c r="S142" s="86">
        <f t="shared" si="74"/>
        <v>0</v>
      </c>
      <c r="T142" s="51"/>
      <c r="V142" s="79" t="s">
        <v>116</v>
      </c>
    </row>
    <row r="143" spans="1:22" x14ac:dyDescent="0.25">
      <c r="A143" s="8" t="s">
        <v>47</v>
      </c>
      <c r="B143" s="73"/>
      <c r="C143" s="37"/>
      <c r="D143" s="38"/>
      <c r="E143" s="46">
        <v>0</v>
      </c>
      <c r="F143" s="46">
        <v>0</v>
      </c>
      <c r="G143" s="47">
        <f t="shared" si="64"/>
        <v>0</v>
      </c>
      <c r="H143" s="50">
        <v>0</v>
      </c>
      <c r="I143" s="48">
        <f t="shared" si="65"/>
        <v>0</v>
      </c>
      <c r="J143" s="49">
        <v>0</v>
      </c>
      <c r="K143" s="86" t="str">
        <f t="shared" si="66"/>
        <v>-</v>
      </c>
      <c r="L143" s="86">
        <f t="shared" si="67"/>
        <v>0</v>
      </c>
      <c r="M143" s="86">
        <f t="shared" si="68"/>
        <v>0</v>
      </c>
      <c r="N143" s="86">
        <f t="shared" si="69"/>
        <v>0</v>
      </c>
      <c r="O143" s="86">
        <f t="shared" si="70"/>
        <v>0</v>
      </c>
      <c r="P143" s="86">
        <f t="shared" si="71"/>
        <v>0</v>
      </c>
      <c r="Q143" s="86">
        <f t="shared" si="72"/>
        <v>0</v>
      </c>
      <c r="R143" s="86">
        <f t="shared" si="73"/>
        <v>0</v>
      </c>
      <c r="S143" s="86">
        <f t="shared" si="74"/>
        <v>0</v>
      </c>
      <c r="T143" s="51"/>
      <c r="V143" s="79" t="s">
        <v>155</v>
      </c>
    </row>
    <row r="144" spans="1:22" x14ac:dyDescent="0.25">
      <c r="A144" s="8" t="s">
        <v>48</v>
      </c>
      <c r="B144" s="73"/>
      <c r="C144" s="37"/>
      <c r="D144" s="38"/>
      <c r="E144" s="46">
        <v>0</v>
      </c>
      <c r="F144" s="46">
        <v>0</v>
      </c>
      <c r="G144" s="47">
        <f t="shared" si="64"/>
        <v>0</v>
      </c>
      <c r="H144" s="50">
        <v>0</v>
      </c>
      <c r="I144" s="48">
        <f t="shared" si="65"/>
        <v>0</v>
      </c>
      <c r="J144" s="49">
        <v>0</v>
      </c>
      <c r="K144" s="86" t="str">
        <f t="shared" si="66"/>
        <v>-</v>
      </c>
      <c r="L144" s="86">
        <f t="shared" si="67"/>
        <v>0</v>
      </c>
      <c r="M144" s="86">
        <f t="shared" si="68"/>
        <v>0</v>
      </c>
      <c r="N144" s="86">
        <f t="shared" si="69"/>
        <v>0</v>
      </c>
      <c r="O144" s="86">
        <f t="shared" si="70"/>
        <v>0</v>
      </c>
      <c r="P144" s="86">
        <f t="shared" si="71"/>
        <v>0</v>
      </c>
      <c r="Q144" s="86">
        <f t="shared" si="72"/>
        <v>0</v>
      </c>
      <c r="R144" s="86">
        <f t="shared" si="73"/>
        <v>0</v>
      </c>
      <c r="S144" s="86">
        <f t="shared" si="74"/>
        <v>0</v>
      </c>
      <c r="T144" s="51"/>
      <c r="V144" s="79" t="s">
        <v>156</v>
      </c>
    </row>
    <row r="145" spans="1:26" x14ac:dyDescent="0.25">
      <c r="A145" s="8" t="s">
        <v>49</v>
      </c>
      <c r="B145" s="73"/>
      <c r="C145" s="37"/>
      <c r="D145" s="38"/>
      <c r="E145" s="46">
        <v>0</v>
      </c>
      <c r="F145" s="46">
        <v>0</v>
      </c>
      <c r="G145" s="47">
        <f t="shared" si="64"/>
        <v>0</v>
      </c>
      <c r="H145" s="50">
        <v>0</v>
      </c>
      <c r="I145" s="48">
        <f t="shared" si="65"/>
        <v>0</v>
      </c>
      <c r="J145" s="49">
        <v>0</v>
      </c>
      <c r="K145" s="86" t="str">
        <f t="shared" si="66"/>
        <v>-</v>
      </c>
      <c r="L145" s="86">
        <f t="shared" si="67"/>
        <v>0</v>
      </c>
      <c r="M145" s="86">
        <f t="shared" si="68"/>
        <v>0</v>
      </c>
      <c r="N145" s="86">
        <f t="shared" si="69"/>
        <v>0</v>
      </c>
      <c r="O145" s="86">
        <f t="shared" si="70"/>
        <v>0</v>
      </c>
      <c r="P145" s="86">
        <f t="shared" si="71"/>
        <v>0</v>
      </c>
      <c r="Q145" s="86">
        <f t="shared" si="72"/>
        <v>0</v>
      </c>
      <c r="R145" s="86">
        <f t="shared" si="73"/>
        <v>0</v>
      </c>
      <c r="S145" s="86">
        <f t="shared" si="74"/>
        <v>0</v>
      </c>
      <c r="T145" s="51"/>
    </row>
    <row r="146" spans="1:26" x14ac:dyDescent="0.25">
      <c r="A146" s="8" t="s">
        <v>50</v>
      </c>
      <c r="B146" s="73"/>
      <c r="C146" s="37"/>
      <c r="D146" s="38"/>
      <c r="E146" s="46">
        <v>0</v>
      </c>
      <c r="F146" s="46">
        <v>0</v>
      </c>
      <c r="G146" s="47">
        <f t="shared" si="64"/>
        <v>0</v>
      </c>
      <c r="H146" s="50">
        <v>0</v>
      </c>
      <c r="I146" s="48">
        <f t="shared" si="65"/>
        <v>0</v>
      </c>
      <c r="J146" s="49">
        <v>0</v>
      </c>
      <c r="K146" s="86" t="str">
        <f t="shared" si="66"/>
        <v>-</v>
      </c>
      <c r="L146" s="86">
        <f t="shared" si="67"/>
        <v>0</v>
      </c>
      <c r="M146" s="86">
        <f t="shared" si="68"/>
        <v>0</v>
      </c>
      <c r="N146" s="86">
        <f t="shared" si="69"/>
        <v>0</v>
      </c>
      <c r="O146" s="86">
        <f t="shared" si="70"/>
        <v>0</v>
      </c>
      <c r="P146" s="86">
        <f t="shared" si="71"/>
        <v>0</v>
      </c>
      <c r="Q146" s="86">
        <f t="shared" si="72"/>
        <v>0</v>
      </c>
      <c r="R146" s="86">
        <f t="shared" si="73"/>
        <v>0</v>
      </c>
      <c r="S146" s="86">
        <f t="shared" si="74"/>
        <v>0</v>
      </c>
      <c r="T146" s="51"/>
    </row>
    <row r="147" spans="1:26" x14ac:dyDescent="0.25">
      <c r="A147" s="8" t="s">
        <v>51</v>
      </c>
      <c r="B147" s="73"/>
      <c r="C147" s="37"/>
      <c r="D147" s="38"/>
      <c r="E147" s="46">
        <v>0</v>
      </c>
      <c r="F147" s="46">
        <v>0</v>
      </c>
      <c r="G147" s="47">
        <f t="shared" si="64"/>
        <v>0</v>
      </c>
      <c r="H147" s="50">
        <v>0</v>
      </c>
      <c r="I147" s="48">
        <f t="shared" si="65"/>
        <v>0</v>
      </c>
      <c r="J147" s="49">
        <v>0</v>
      </c>
      <c r="K147" s="86" t="str">
        <f t="shared" si="66"/>
        <v>-</v>
      </c>
      <c r="L147" s="86">
        <f t="shared" si="67"/>
        <v>0</v>
      </c>
      <c r="M147" s="86">
        <f t="shared" si="68"/>
        <v>0</v>
      </c>
      <c r="N147" s="86">
        <f t="shared" si="69"/>
        <v>0</v>
      </c>
      <c r="O147" s="86">
        <f t="shared" si="70"/>
        <v>0</v>
      </c>
      <c r="P147" s="86">
        <f t="shared" si="71"/>
        <v>0</v>
      </c>
      <c r="Q147" s="86">
        <f t="shared" si="72"/>
        <v>0</v>
      </c>
      <c r="R147" s="86">
        <f t="shared" si="73"/>
        <v>0</v>
      </c>
      <c r="S147" s="86">
        <f t="shared" si="74"/>
        <v>0</v>
      </c>
      <c r="T147" s="51"/>
    </row>
    <row r="148" spans="1:26" x14ac:dyDescent="0.25">
      <c r="A148" s="8" t="s">
        <v>52</v>
      </c>
      <c r="B148" s="73"/>
      <c r="C148" s="37"/>
      <c r="D148" s="38"/>
      <c r="E148" s="46">
        <v>0</v>
      </c>
      <c r="F148" s="46">
        <v>0</v>
      </c>
      <c r="G148" s="47">
        <f t="shared" si="64"/>
        <v>0</v>
      </c>
      <c r="H148" s="50">
        <v>0</v>
      </c>
      <c r="I148" s="48">
        <f t="shared" si="65"/>
        <v>0</v>
      </c>
      <c r="J148" s="49">
        <v>0</v>
      </c>
      <c r="K148" s="86" t="str">
        <f t="shared" si="66"/>
        <v>-</v>
      </c>
      <c r="L148" s="86">
        <f t="shared" si="67"/>
        <v>0</v>
      </c>
      <c r="M148" s="86">
        <f t="shared" si="68"/>
        <v>0</v>
      </c>
      <c r="N148" s="86">
        <f t="shared" si="69"/>
        <v>0</v>
      </c>
      <c r="O148" s="86">
        <f t="shared" si="70"/>
        <v>0</v>
      </c>
      <c r="P148" s="86">
        <f t="shared" si="71"/>
        <v>0</v>
      </c>
      <c r="Q148" s="86">
        <f t="shared" si="72"/>
        <v>0</v>
      </c>
      <c r="R148" s="86">
        <f t="shared" si="73"/>
        <v>0</v>
      </c>
      <c r="S148" s="86">
        <f t="shared" si="74"/>
        <v>0</v>
      </c>
      <c r="T148" s="51"/>
    </row>
    <row r="149" spans="1:26" x14ac:dyDescent="0.25">
      <c r="A149" s="8" t="s">
        <v>53</v>
      </c>
      <c r="B149" s="73"/>
      <c r="C149" s="37"/>
      <c r="D149" s="38"/>
      <c r="E149" s="46">
        <v>0</v>
      </c>
      <c r="F149" s="46">
        <v>0</v>
      </c>
      <c r="G149" s="47">
        <f t="shared" si="64"/>
        <v>0</v>
      </c>
      <c r="H149" s="50">
        <v>0</v>
      </c>
      <c r="I149" s="48">
        <f t="shared" si="65"/>
        <v>0</v>
      </c>
      <c r="J149" s="49">
        <v>0</v>
      </c>
      <c r="K149" s="86" t="str">
        <f t="shared" si="66"/>
        <v>-</v>
      </c>
      <c r="L149" s="86">
        <f t="shared" si="67"/>
        <v>0</v>
      </c>
      <c r="M149" s="86">
        <f t="shared" si="68"/>
        <v>0</v>
      </c>
      <c r="N149" s="86">
        <f t="shared" si="69"/>
        <v>0</v>
      </c>
      <c r="O149" s="86">
        <f t="shared" si="70"/>
        <v>0</v>
      </c>
      <c r="P149" s="86">
        <f t="shared" si="71"/>
        <v>0</v>
      </c>
      <c r="Q149" s="86">
        <f t="shared" si="72"/>
        <v>0</v>
      </c>
      <c r="R149" s="86">
        <f t="shared" si="73"/>
        <v>0</v>
      </c>
      <c r="S149" s="86">
        <f t="shared" si="74"/>
        <v>0</v>
      </c>
      <c r="T149" s="51"/>
    </row>
    <row r="150" spans="1:26" x14ac:dyDescent="0.25">
      <c r="A150" s="105"/>
      <c r="B150" s="106"/>
      <c r="C150" s="106"/>
      <c r="D150" s="106"/>
      <c r="E150" s="106"/>
      <c r="F150" s="106"/>
      <c r="G150" s="106"/>
      <c r="H150" s="139"/>
      <c r="I150" s="72">
        <f>SUM(I140:I149)</f>
        <v>0</v>
      </c>
      <c r="J150" s="49"/>
      <c r="K150" s="86" t="str">
        <f>IF(I150=0,"-",IF(I150=J151,"-","Kérem ellenőrizze az igényelt támogatás összegét!"))</f>
        <v>-</v>
      </c>
      <c r="L150" s="86">
        <f t="shared" si="67"/>
        <v>0</v>
      </c>
      <c r="M150" s="86">
        <f t="shared" si="68"/>
        <v>0</v>
      </c>
      <c r="N150" s="86">
        <f t="shared" si="69"/>
        <v>0</v>
      </c>
      <c r="O150" s="86">
        <f t="shared" si="70"/>
        <v>0</v>
      </c>
      <c r="P150" s="86">
        <f t="shared" si="71"/>
        <v>0</v>
      </c>
      <c r="Q150" s="86">
        <f t="shared" si="72"/>
        <v>0</v>
      </c>
      <c r="R150" s="86">
        <f t="shared" si="73"/>
        <v>0</v>
      </c>
      <c r="S150" s="86">
        <f t="shared" si="74"/>
        <v>0</v>
      </c>
      <c r="T150" s="51"/>
    </row>
    <row r="151" spans="1:26" ht="51.95" customHeight="1" x14ac:dyDescent="0.25">
      <c r="A151" s="105"/>
      <c r="B151" s="106"/>
      <c r="C151" s="106"/>
      <c r="D151" s="106"/>
      <c r="E151" s="106"/>
      <c r="F151" s="139"/>
      <c r="G151" s="138" t="s">
        <v>131</v>
      </c>
      <c r="H151" s="136"/>
      <c r="I151" s="137"/>
      <c r="J151" s="39">
        <f>SUM(J140:J149)</f>
        <v>0</v>
      </c>
      <c r="K151" s="86"/>
      <c r="L151" s="86">
        <f t="shared" ref="L151:S151" si="75">SUM(L140:L150)</f>
        <v>0</v>
      </c>
      <c r="M151" s="86">
        <f t="shared" si="75"/>
        <v>0</v>
      </c>
      <c r="N151" s="86">
        <f t="shared" si="75"/>
        <v>0</v>
      </c>
      <c r="O151" s="86">
        <f t="shared" si="75"/>
        <v>0</v>
      </c>
      <c r="P151" s="86">
        <f t="shared" si="75"/>
        <v>0</v>
      </c>
      <c r="Q151" s="86">
        <f t="shared" si="75"/>
        <v>0</v>
      </c>
      <c r="R151" s="86">
        <f t="shared" si="75"/>
        <v>0</v>
      </c>
      <c r="S151" s="86">
        <f t="shared" si="75"/>
        <v>0</v>
      </c>
    </row>
    <row r="152" spans="1:26" x14ac:dyDescent="0.25">
      <c r="A152" s="119" t="s">
        <v>64</v>
      </c>
      <c r="B152" s="120"/>
      <c r="C152" s="120"/>
      <c r="D152" s="120"/>
      <c r="E152" s="120"/>
      <c r="F152" s="120"/>
      <c r="G152" s="120"/>
      <c r="H152" s="120"/>
      <c r="I152" s="120"/>
      <c r="J152" s="121"/>
    </row>
    <row r="153" spans="1:26" s="95" customFormat="1" x14ac:dyDescent="0.25">
      <c r="A153" s="94" t="s">
        <v>44</v>
      </c>
      <c r="B153" s="107"/>
      <c r="C153" s="108"/>
      <c r="D153" s="108"/>
      <c r="E153" s="108"/>
      <c r="F153" s="108"/>
      <c r="G153" s="108"/>
      <c r="H153" s="108"/>
      <c r="I153" s="108"/>
      <c r="J153" s="109"/>
      <c r="V153" s="96"/>
      <c r="W153" s="97"/>
      <c r="X153" s="97"/>
      <c r="Y153" s="97"/>
      <c r="Z153" s="97"/>
    </row>
    <row r="154" spans="1:26" s="95" customFormat="1" x14ac:dyDescent="0.25">
      <c r="A154" s="94" t="s">
        <v>45</v>
      </c>
      <c r="B154" s="113"/>
      <c r="C154" s="123"/>
      <c r="D154" s="123"/>
      <c r="E154" s="123"/>
      <c r="F154" s="123"/>
      <c r="G154" s="123"/>
      <c r="H154" s="123"/>
      <c r="I154" s="123"/>
      <c r="J154" s="124"/>
      <c r="V154" s="96"/>
      <c r="W154" s="97"/>
      <c r="X154" s="97"/>
      <c r="Y154" s="97"/>
      <c r="Z154" s="97"/>
    </row>
    <row r="155" spans="1:26" s="95" customFormat="1" x14ac:dyDescent="0.25">
      <c r="A155" s="94" t="s">
        <v>46</v>
      </c>
      <c r="B155" s="107"/>
      <c r="C155" s="108"/>
      <c r="D155" s="108"/>
      <c r="E155" s="108"/>
      <c r="F155" s="108"/>
      <c r="G155" s="108"/>
      <c r="H155" s="108"/>
      <c r="I155" s="108"/>
      <c r="J155" s="109"/>
      <c r="V155" s="96"/>
      <c r="W155" s="97"/>
      <c r="X155" s="97"/>
      <c r="Y155" s="97"/>
      <c r="Z155" s="97"/>
    </row>
    <row r="156" spans="1:26" s="95" customFormat="1" x14ac:dyDescent="0.25">
      <c r="A156" s="94" t="s">
        <v>47</v>
      </c>
      <c r="B156" s="107"/>
      <c r="C156" s="108"/>
      <c r="D156" s="108"/>
      <c r="E156" s="108"/>
      <c r="F156" s="108"/>
      <c r="G156" s="108"/>
      <c r="H156" s="108"/>
      <c r="I156" s="108"/>
      <c r="J156" s="109"/>
      <c r="V156" s="96"/>
      <c r="W156" s="97"/>
      <c r="X156" s="97"/>
      <c r="Y156" s="97"/>
      <c r="Z156" s="97"/>
    </row>
    <row r="157" spans="1:26" s="95" customFormat="1" x14ac:dyDescent="0.25">
      <c r="A157" s="94" t="s">
        <v>48</v>
      </c>
      <c r="B157" s="107"/>
      <c r="C157" s="125"/>
      <c r="D157" s="125"/>
      <c r="E157" s="125"/>
      <c r="F157" s="125"/>
      <c r="G157" s="125"/>
      <c r="H157" s="125"/>
      <c r="I157" s="125"/>
      <c r="J157" s="126"/>
      <c r="V157" s="96"/>
      <c r="W157" s="97"/>
      <c r="X157" s="97"/>
      <c r="Y157" s="97"/>
      <c r="Z157" s="97"/>
    </row>
    <row r="158" spans="1:26" s="95" customFormat="1" x14ac:dyDescent="0.25">
      <c r="A158" s="94" t="s">
        <v>49</v>
      </c>
      <c r="B158" s="107"/>
      <c r="C158" s="108"/>
      <c r="D158" s="108"/>
      <c r="E158" s="108"/>
      <c r="F158" s="108"/>
      <c r="G158" s="108"/>
      <c r="H158" s="108"/>
      <c r="I158" s="108"/>
      <c r="J158" s="109"/>
      <c r="V158" s="96"/>
      <c r="W158" s="97"/>
      <c r="X158" s="97"/>
      <c r="Y158" s="97"/>
      <c r="Z158" s="97"/>
    </row>
    <row r="159" spans="1:26" s="95" customFormat="1" x14ac:dyDescent="0.25">
      <c r="A159" s="94" t="s">
        <v>50</v>
      </c>
      <c r="B159" s="107"/>
      <c r="C159" s="108"/>
      <c r="D159" s="108"/>
      <c r="E159" s="108"/>
      <c r="F159" s="108"/>
      <c r="G159" s="108"/>
      <c r="H159" s="108"/>
      <c r="I159" s="108"/>
      <c r="J159" s="109"/>
      <c r="V159" s="96"/>
      <c r="W159" s="97"/>
      <c r="X159" s="97"/>
      <c r="Y159" s="97"/>
      <c r="Z159" s="97"/>
    </row>
    <row r="160" spans="1:26" s="95" customFormat="1" x14ac:dyDescent="0.25">
      <c r="A160" s="94" t="s">
        <v>51</v>
      </c>
      <c r="B160" s="107"/>
      <c r="C160" s="108"/>
      <c r="D160" s="108"/>
      <c r="E160" s="108"/>
      <c r="F160" s="108"/>
      <c r="G160" s="108"/>
      <c r="H160" s="108"/>
      <c r="I160" s="108"/>
      <c r="J160" s="109"/>
      <c r="V160" s="96"/>
      <c r="W160" s="97"/>
      <c r="X160" s="97"/>
      <c r="Y160" s="97"/>
      <c r="Z160" s="97"/>
    </row>
    <row r="161" spans="1:26" s="95" customFormat="1" x14ac:dyDescent="0.25">
      <c r="A161" s="94" t="s">
        <v>52</v>
      </c>
      <c r="B161" s="107"/>
      <c r="C161" s="108"/>
      <c r="D161" s="108"/>
      <c r="E161" s="108"/>
      <c r="F161" s="108"/>
      <c r="G161" s="108"/>
      <c r="H161" s="108"/>
      <c r="I161" s="108"/>
      <c r="J161" s="109"/>
      <c r="V161" s="96"/>
      <c r="W161" s="97"/>
      <c r="X161" s="97"/>
      <c r="Y161" s="97"/>
      <c r="Z161" s="97"/>
    </row>
    <row r="162" spans="1:26" s="95" customFormat="1" x14ac:dyDescent="0.25">
      <c r="A162" s="94" t="s">
        <v>53</v>
      </c>
      <c r="B162" s="107"/>
      <c r="C162" s="108"/>
      <c r="D162" s="108"/>
      <c r="E162" s="108"/>
      <c r="F162" s="108"/>
      <c r="G162" s="108"/>
      <c r="H162" s="108"/>
      <c r="I162" s="108"/>
      <c r="J162" s="109"/>
      <c r="V162" s="96"/>
      <c r="W162" s="97"/>
      <c r="X162" s="97"/>
      <c r="Y162" s="97"/>
      <c r="Z162" s="97"/>
    </row>
    <row r="163" spans="1:26" ht="39.950000000000003" customHeight="1" thickBot="1" x14ac:dyDescent="0.3"/>
    <row r="164" spans="1:26" ht="15" customHeight="1" x14ac:dyDescent="0.25">
      <c r="A164" s="130" t="s">
        <v>82</v>
      </c>
      <c r="B164" s="131"/>
      <c r="C164" s="132"/>
      <c r="D164" s="133"/>
      <c r="E164" s="133"/>
      <c r="F164" s="133"/>
      <c r="G164" s="133"/>
      <c r="H164" s="133"/>
      <c r="I164" s="133"/>
      <c r="J164" s="134"/>
    </row>
    <row r="165" spans="1:26" ht="30" x14ac:dyDescent="0.25">
      <c r="A165" s="36" t="s">
        <v>57</v>
      </c>
      <c r="B165" s="32" t="s">
        <v>148</v>
      </c>
      <c r="C165" s="33" t="s">
        <v>114</v>
      </c>
      <c r="D165" s="34" t="s">
        <v>113</v>
      </c>
      <c r="E165" s="34" t="s">
        <v>59</v>
      </c>
      <c r="F165" s="34" t="s">
        <v>60</v>
      </c>
      <c r="G165" s="34" t="s">
        <v>62</v>
      </c>
      <c r="H165" s="34" t="s">
        <v>61</v>
      </c>
      <c r="I165" s="34" t="s">
        <v>63</v>
      </c>
      <c r="J165" s="35" t="s">
        <v>0</v>
      </c>
    </row>
    <row r="166" spans="1:26" x14ac:dyDescent="0.25">
      <c r="A166" s="8" t="s">
        <v>83</v>
      </c>
      <c r="B166" s="73"/>
      <c r="C166" s="37"/>
      <c r="D166" s="38"/>
      <c r="E166" s="46">
        <v>0</v>
      </c>
      <c r="F166" s="46">
        <v>0</v>
      </c>
      <c r="G166" s="47">
        <f t="shared" ref="G166:G175" si="76">E166+F166</f>
        <v>0</v>
      </c>
      <c r="H166" s="50">
        <v>0</v>
      </c>
      <c r="I166" s="48">
        <f>G166*H166</f>
        <v>0</v>
      </c>
      <c r="J166" s="49">
        <v>0</v>
      </c>
      <c r="K166" s="86" t="str">
        <f>IF(E166=0,"-",IF(F166/E166=0.27,"-","Bér, Járulék és utiktg esetében lehet az Áfa tartalom = 0 Ft. Kérem ellenőrizze az Áfa összegét!"))</f>
        <v>-</v>
      </c>
      <c r="L166" s="86">
        <f>IF(B166="A felhívás 3.1.1.1 pontjában felsorolt, közösségi terek létrehozásához, fejlesztéséhez kapcsolódó tevékenységek",I166,0)</f>
        <v>0</v>
      </c>
      <c r="M166" s="86">
        <f>IF(B166="A felhívás 3.1.1.1 pontjában felsorolt, közösségi terek létrehozásához, fejlesztéséhez kapcsolódó tevékenységek",J166,0)</f>
        <v>0</v>
      </c>
      <c r="N166" s="86">
        <f>IF(B166="A felhívás 3.1.2 pontjában felsorolt kapcsolódó tevékenységek",I166,0)</f>
        <v>0</v>
      </c>
      <c r="O166" s="86">
        <f>IF(B166="A felhívás 3.1.2 pontjában felsorolt kapcsolódó tevékenységek",J166,0)</f>
        <v>0</v>
      </c>
      <c r="P166" s="86">
        <f>IF(B166="A felhívás 3.1.2.1 pontjában felsorolt kötelezően megvalósítandó tevékenységek",I166,0)</f>
        <v>0</v>
      </c>
      <c r="Q166" s="86">
        <f>IF(B166="A felhívás 3.1.2.1 pontjában felsorolt kötelezően megvalósítandó tevékenységek",J166,0)</f>
        <v>0</v>
      </c>
      <c r="R166" s="86">
        <f>IF(B166="A felhívás 3.1.2.2 pontjában felsorolt választható tevékenységek",I166,0)</f>
        <v>0</v>
      </c>
      <c r="S166" s="86">
        <f>IF(B166="A felhívás 3.1.2.2 pontjában felsorolt választható tevékenységek",J166,0)</f>
        <v>0</v>
      </c>
      <c r="T166" s="51"/>
      <c r="V166" s="79" t="s">
        <v>160</v>
      </c>
    </row>
    <row r="167" spans="1:26" x14ac:dyDescent="0.25">
      <c r="A167" s="8" t="s">
        <v>84</v>
      </c>
      <c r="B167" s="73"/>
      <c r="C167" s="37"/>
      <c r="D167" s="38"/>
      <c r="E167" s="46">
        <v>0</v>
      </c>
      <c r="F167" s="46">
        <v>0</v>
      </c>
      <c r="G167" s="47">
        <f t="shared" si="76"/>
        <v>0</v>
      </c>
      <c r="H167" s="50">
        <v>0</v>
      </c>
      <c r="I167" s="48">
        <f t="shared" ref="I167:I175" si="77">G167*H167</f>
        <v>0</v>
      </c>
      <c r="J167" s="49">
        <v>0</v>
      </c>
      <c r="K167" s="86" t="str">
        <f>IF(E167=0,"-",IF(F167/E167=0.27,"-","Bér, Járulék és utiktg esetében lehet az Áfa tartalom = 0 Ft. Kérem ellenőrizze az Áfa összegét!"))</f>
        <v>-</v>
      </c>
      <c r="L167" s="86">
        <f t="shared" ref="L167:L176" si="78">IF(B167="A felhívás 3.1.1.1 pontjában felsorolt, közösségi terek létrehozásához, fejlesztéséhez kapcsolódó tevékenységek",I167,0)</f>
        <v>0</v>
      </c>
      <c r="M167" s="86">
        <f t="shared" ref="M167:M176" si="79">IF(B167="A felhívás 3.1.1.1 pontjában felsorolt, közösségi terek létrehozásához, fejlesztéséhez kapcsolódó tevékenységek",J167,0)</f>
        <v>0</v>
      </c>
      <c r="N167" s="86">
        <f t="shared" ref="N167:N176" si="80">IF(B167="A felhívás 3.1.2 pontjában felsorolt kapcsolódó tevékenységek",I167,0)</f>
        <v>0</v>
      </c>
      <c r="O167" s="86">
        <f t="shared" ref="O167:O176" si="81">IF(B167="A felhívás 3.1.2 pontjában felsorolt kapcsolódó tevékenységek",J167,0)</f>
        <v>0</v>
      </c>
      <c r="P167" s="86">
        <f t="shared" ref="P167:P176" si="82">IF(B167="A felhívás 3.1.2.1 pontjában felsorolt kötelezően megvalósítandó tevékenységek",I167,0)</f>
        <v>0</v>
      </c>
      <c r="Q167" s="86">
        <f t="shared" ref="Q167:Q176" si="83">IF(B167="A felhívás 3.1.2.1 pontjában felsorolt kötelezően megvalósítandó tevékenységek",J167,0)</f>
        <v>0</v>
      </c>
      <c r="R167" s="86">
        <f t="shared" ref="R167:R176" si="84">IF(B167="A felhívás 3.1.2.2 pontjában felsorolt választható tevékenységek",I167,0)</f>
        <v>0</v>
      </c>
      <c r="S167" s="86">
        <f t="shared" ref="S167:S176" si="85">IF(B167="A felhívás 3.1.2.2 pontjában felsorolt választható tevékenységek",J167,0)</f>
        <v>0</v>
      </c>
      <c r="T167" s="51"/>
      <c r="V167" s="79" t="s">
        <v>151</v>
      </c>
    </row>
    <row r="168" spans="1:26" x14ac:dyDescent="0.25">
      <c r="A168" s="8" t="s">
        <v>85</v>
      </c>
      <c r="B168" s="73"/>
      <c r="C168" s="37"/>
      <c r="D168" s="38"/>
      <c r="E168" s="46">
        <v>0</v>
      </c>
      <c r="F168" s="46">
        <v>0</v>
      </c>
      <c r="G168" s="47">
        <f t="shared" si="76"/>
        <v>0</v>
      </c>
      <c r="H168" s="50">
        <v>0</v>
      </c>
      <c r="I168" s="48">
        <f t="shared" si="77"/>
        <v>0</v>
      </c>
      <c r="J168" s="49">
        <v>0</v>
      </c>
      <c r="K168" s="86" t="str">
        <f t="shared" ref="K168:K175" si="86">IF(E168=0,"-",IF(F168/E168=0.27,"-","Bér, Járulék és utiktg esetében lehet az Áfa tartalom = 0 Ft. Kérem ellenőrizze az Áfa összegét!"))</f>
        <v>-</v>
      </c>
      <c r="L168" s="86">
        <f t="shared" si="78"/>
        <v>0</v>
      </c>
      <c r="M168" s="86">
        <f t="shared" si="79"/>
        <v>0</v>
      </c>
      <c r="N168" s="86">
        <f t="shared" si="80"/>
        <v>0</v>
      </c>
      <c r="O168" s="86">
        <f t="shared" si="81"/>
        <v>0</v>
      </c>
      <c r="P168" s="86">
        <f t="shared" si="82"/>
        <v>0</v>
      </c>
      <c r="Q168" s="86">
        <f t="shared" si="83"/>
        <v>0</v>
      </c>
      <c r="R168" s="86">
        <f t="shared" si="84"/>
        <v>0</v>
      </c>
      <c r="S168" s="86">
        <f t="shared" si="85"/>
        <v>0</v>
      </c>
      <c r="T168" s="51"/>
      <c r="V168" s="79" t="s">
        <v>132</v>
      </c>
    </row>
    <row r="169" spans="1:26" x14ac:dyDescent="0.25">
      <c r="A169" s="8" t="s">
        <v>86</v>
      </c>
      <c r="B169" s="73"/>
      <c r="C169" s="37"/>
      <c r="D169" s="38"/>
      <c r="E169" s="46">
        <v>0</v>
      </c>
      <c r="F169" s="46">
        <v>0</v>
      </c>
      <c r="G169" s="47">
        <f t="shared" si="76"/>
        <v>0</v>
      </c>
      <c r="H169" s="50">
        <v>0</v>
      </c>
      <c r="I169" s="48">
        <f t="shared" si="77"/>
        <v>0</v>
      </c>
      <c r="J169" s="49">
        <v>0</v>
      </c>
      <c r="K169" s="86" t="str">
        <f t="shared" si="86"/>
        <v>-</v>
      </c>
      <c r="L169" s="86">
        <f t="shared" si="78"/>
        <v>0</v>
      </c>
      <c r="M169" s="86">
        <f t="shared" si="79"/>
        <v>0</v>
      </c>
      <c r="N169" s="86">
        <f t="shared" si="80"/>
        <v>0</v>
      </c>
      <c r="O169" s="86">
        <f t="shared" si="81"/>
        <v>0</v>
      </c>
      <c r="P169" s="86">
        <f t="shared" si="82"/>
        <v>0</v>
      </c>
      <c r="Q169" s="86">
        <f t="shared" si="83"/>
        <v>0</v>
      </c>
      <c r="R169" s="86">
        <f t="shared" si="84"/>
        <v>0</v>
      </c>
      <c r="S169" s="86">
        <f t="shared" si="85"/>
        <v>0</v>
      </c>
      <c r="T169" s="51"/>
      <c r="V169" s="79" t="s">
        <v>152</v>
      </c>
    </row>
    <row r="170" spans="1:26" x14ac:dyDescent="0.25">
      <c r="A170" s="8" t="s">
        <v>87</v>
      </c>
      <c r="B170" s="73"/>
      <c r="C170" s="37"/>
      <c r="D170" s="38"/>
      <c r="E170" s="46">
        <v>0</v>
      </c>
      <c r="F170" s="46">
        <v>0</v>
      </c>
      <c r="G170" s="47">
        <f t="shared" si="76"/>
        <v>0</v>
      </c>
      <c r="H170" s="50">
        <v>0</v>
      </c>
      <c r="I170" s="48">
        <f t="shared" si="77"/>
        <v>0</v>
      </c>
      <c r="J170" s="49">
        <v>0</v>
      </c>
      <c r="K170" s="86" t="str">
        <f t="shared" si="86"/>
        <v>-</v>
      </c>
      <c r="L170" s="86">
        <f t="shared" si="78"/>
        <v>0</v>
      </c>
      <c r="M170" s="86">
        <f t="shared" si="79"/>
        <v>0</v>
      </c>
      <c r="N170" s="86">
        <f t="shared" si="80"/>
        <v>0</v>
      </c>
      <c r="O170" s="86">
        <f t="shared" si="81"/>
        <v>0</v>
      </c>
      <c r="P170" s="86">
        <f t="shared" si="82"/>
        <v>0</v>
      </c>
      <c r="Q170" s="86">
        <f t="shared" si="83"/>
        <v>0</v>
      </c>
      <c r="R170" s="86">
        <f t="shared" si="84"/>
        <v>0</v>
      </c>
      <c r="S170" s="86">
        <f t="shared" si="85"/>
        <v>0</v>
      </c>
      <c r="T170" s="51"/>
      <c r="V170" s="79" t="s">
        <v>153</v>
      </c>
    </row>
    <row r="171" spans="1:26" x14ac:dyDescent="0.25">
      <c r="A171" s="8" t="s">
        <v>88</v>
      </c>
      <c r="B171" s="73"/>
      <c r="C171" s="37"/>
      <c r="D171" s="38"/>
      <c r="E171" s="46">
        <v>0</v>
      </c>
      <c r="F171" s="46">
        <v>0</v>
      </c>
      <c r="G171" s="47">
        <f t="shared" si="76"/>
        <v>0</v>
      </c>
      <c r="H171" s="50">
        <v>0</v>
      </c>
      <c r="I171" s="48">
        <f t="shared" si="77"/>
        <v>0</v>
      </c>
      <c r="J171" s="49">
        <v>0</v>
      </c>
      <c r="K171" s="86" t="str">
        <f t="shared" si="86"/>
        <v>-</v>
      </c>
      <c r="L171" s="86">
        <f t="shared" si="78"/>
        <v>0</v>
      </c>
      <c r="M171" s="86">
        <f t="shared" si="79"/>
        <v>0</v>
      </c>
      <c r="N171" s="86">
        <f t="shared" si="80"/>
        <v>0</v>
      </c>
      <c r="O171" s="86">
        <f t="shared" si="81"/>
        <v>0</v>
      </c>
      <c r="P171" s="86">
        <f t="shared" si="82"/>
        <v>0</v>
      </c>
      <c r="Q171" s="86">
        <f t="shared" si="83"/>
        <v>0</v>
      </c>
      <c r="R171" s="86">
        <f t="shared" si="84"/>
        <v>0</v>
      </c>
      <c r="S171" s="86">
        <f t="shared" si="85"/>
        <v>0</v>
      </c>
      <c r="T171" s="51"/>
      <c r="V171" s="79" t="s">
        <v>154</v>
      </c>
    </row>
    <row r="172" spans="1:26" x14ac:dyDescent="0.25">
      <c r="A172" s="8" t="s">
        <v>89</v>
      </c>
      <c r="B172" s="73"/>
      <c r="C172" s="37"/>
      <c r="D172" s="38"/>
      <c r="E172" s="46">
        <v>0</v>
      </c>
      <c r="F172" s="46">
        <v>0</v>
      </c>
      <c r="G172" s="47">
        <f t="shared" si="76"/>
        <v>0</v>
      </c>
      <c r="H172" s="50">
        <v>0</v>
      </c>
      <c r="I172" s="48">
        <f t="shared" si="77"/>
        <v>0</v>
      </c>
      <c r="J172" s="49">
        <v>0</v>
      </c>
      <c r="K172" s="86" t="str">
        <f t="shared" si="86"/>
        <v>-</v>
      </c>
      <c r="L172" s="86">
        <f t="shared" si="78"/>
        <v>0</v>
      </c>
      <c r="M172" s="86">
        <f t="shared" si="79"/>
        <v>0</v>
      </c>
      <c r="N172" s="86">
        <f t="shared" si="80"/>
        <v>0</v>
      </c>
      <c r="O172" s="86">
        <f t="shared" si="81"/>
        <v>0</v>
      </c>
      <c r="P172" s="86">
        <f t="shared" si="82"/>
        <v>0</v>
      </c>
      <c r="Q172" s="86">
        <f t="shared" si="83"/>
        <v>0</v>
      </c>
      <c r="R172" s="86">
        <f t="shared" si="84"/>
        <v>0</v>
      </c>
      <c r="S172" s="86">
        <f t="shared" si="85"/>
        <v>0</v>
      </c>
      <c r="T172" s="51"/>
      <c r="V172" s="79" t="s">
        <v>150</v>
      </c>
    </row>
    <row r="173" spans="1:26" x14ac:dyDescent="0.25">
      <c r="A173" s="8" t="s">
        <v>90</v>
      </c>
      <c r="B173" s="73"/>
      <c r="C173" s="37"/>
      <c r="D173" s="38"/>
      <c r="E173" s="46">
        <v>0</v>
      </c>
      <c r="F173" s="46">
        <v>0</v>
      </c>
      <c r="G173" s="47">
        <f t="shared" si="76"/>
        <v>0</v>
      </c>
      <c r="H173" s="50">
        <v>0</v>
      </c>
      <c r="I173" s="48">
        <f t="shared" si="77"/>
        <v>0</v>
      </c>
      <c r="J173" s="49">
        <v>0</v>
      </c>
      <c r="K173" s="86" t="str">
        <f t="shared" si="86"/>
        <v>-</v>
      </c>
      <c r="L173" s="86">
        <f t="shared" si="78"/>
        <v>0</v>
      </c>
      <c r="M173" s="86">
        <f t="shared" si="79"/>
        <v>0</v>
      </c>
      <c r="N173" s="86">
        <f t="shared" si="80"/>
        <v>0</v>
      </c>
      <c r="O173" s="86">
        <f t="shared" si="81"/>
        <v>0</v>
      </c>
      <c r="P173" s="86">
        <f t="shared" si="82"/>
        <v>0</v>
      </c>
      <c r="Q173" s="86">
        <f t="shared" si="83"/>
        <v>0</v>
      </c>
      <c r="R173" s="86">
        <f t="shared" si="84"/>
        <v>0</v>
      </c>
      <c r="S173" s="86">
        <f t="shared" si="85"/>
        <v>0</v>
      </c>
      <c r="T173" s="51"/>
      <c r="V173" s="79" t="s">
        <v>149</v>
      </c>
    </row>
    <row r="174" spans="1:26" x14ac:dyDescent="0.25">
      <c r="A174" s="8" t="s">
        <v>91</v>
      </c>
      <c r="B174" s="73"/>
      <c r="C174" s="37"/>
      <c r="D174" s="38"/>
      <c r="E174" s="46">
        <v>0</v>
      </c>
      <c r="F174" s="46">
        <v>0</v>
      </c>
      <c r="G174" s="47">
        <f t="shared" si="76"/>
        <v>0</v>
      </c>
      <c r="H174" s="50">
        <v>0</v>
      </c>
      <c r="I174" s="48">
        <f t="shared" si="77"/>
        <v>0</v>
      </c>
      <c r="J174" s="49">
        <v>0</v>
      </c>
      <c r="K174" s="86" t="str">
        <f t="shared" si="86"/>
        <v>-</v>
      </c>
      <c r="L174" s="86">
        <f t="shared" si="78"/>
        <v>0</v>
      </c>
      <c r="M174" s="86">
        <f t="shared" si="79"/>
        <v>0</v>
      </c>
      <c r="N174" s="86">
        <f t="shared" si="80"/>
        <v>0</v>
      </c>
      <c r="O174" s="86">
        <f t="shared" si="81"/>
        <v>0</v>
      </c>
      <c r="P174" s="86">
        <f t="shared" si="82"/>
        <v>0</v>
      </c>
      <c r="Q174" s="86">
        <f t="shared" si="83"/>
        <v>0</v>
      </c>
      <c r="R174" s="86">
        <f t="shared" si="84"/>
        <v>0</v>
      </c>
      <c r="S174" s="86">
        <f t="shared" si="85"/>
        <v>0</v>
      </c>
      <c r="T174" s="51"/>
    </row>
    <row r="175" spans="1:26" x14ac:dyDescent="0.25">
      <c r="A175" s="8" t="s">
        <v>92</v>
      </c>
      <c r="B175" s="73"/>
      <c r="C175" s="37"/>
      <c r="D175" s="38"/>
      <c r="E175" s="46">
        <v>0</v>
      </c>
      <c r="F175" s="46">
        <v>0</v>
      </c>
      <c r="G175" s="47">
        <f t="shared" si="76"/>
        <v>0</v>
      </c>
      <c r="H175" s="50">
        <v>0</v>
      </c>
      <c r="I175" s="48">
        <f t="shared" si="77"/>
        <v>0</v>
      </c>
      <c r="J175" s="49">
        <v>0</v>
      </c>
      <c r="K175" s="86" t="str">
        <f t="shared" si="86"/>
        <v>-</v>
      </c>
      <c r="L175" s="86">
        <f t="shared" si="78"/>
        <v>0</v>
      </c>
      <c r="M175" s="86">
        <f t="shared" si="79"/>
        <v>0</v>
      </c>
      <c r="N175" s="86">
        <f t="shared" si="80"/>
        <v>0</v>
      </c>
      <c r="O175" s="86">
        <f t="shared" si="81"/>
        <v>0</v>
      </c>
      <c r="P175" s="86">
        <f t="shared" si="82"/>
        <v>0</v>
      </c>
      <c r="Q175" s="86">
        <f t="shared" si="83"/>
        <v>0</v>
      </c>
      <c r="R175" s="86">
        <f t="shared" si="84"/>
        <v>0</v>
      </c>
      <c r="S175" s="86">
        <f t="shared" si="85"/>
        <v>0</v>
      </c>
      <c r="T175" s="51"/>
    </row>
    <row r="176" spans="1:26" x14ac:dyDescent="0.25">
      <c r="A176" s="105"/>
      <c r="B176" s="106"/>
      <c r="C176" s="106"/>
      <c r="D176" s="106"/>
      <c r="E176" s="106"/>
      <c r="F176" s="106"/>
      <c r="G176" s="106"/>
      <c r="H176" s="139"/>
      <c r="I176" s="72">
        <f>SUM(I166:I175)</f>
        <v>0</v>
      </c>
      <c r="J176" s="49"/>
      <c r="K176" s="86" t="str">
        <f>IF(I176=0,"-",IF(I176=J177,"-","Kérem ellenőrizze az igényelt támogatás összegét!"))</f>
        <v>-</v>
      </c>
      <c r="L176" s="86">
        <f t="shared" si="78"/>
        <v>0</v>
      </c>
      <c r="M176" s="86">
        <f t="shared" si="79"/>
        <v>0</v>
      </c>
      <c r="N176" s="86">
        <f t="shared" si="80"/>
        <v>0</v>
      </c>
      <c r="O176" s="86">
        <f t="shared" si="81"/>
        <v>0</v>
      </c>
      <c r="P176" s="86">
        <f t="shared" si="82"/>
        <v>0</v>
      </c>
      <c r="Q176" s="86">
        <f t="shared" si="83"/>
        <v>0</v>
      </c>
      <c r="R176" s="86">
        <f t="shared" si="84"/>
        <v>0</v>
      </c>
      <c r="S176" s="86">
        <f t="shared" si="85"/>
        <v>0</v>
      </c>
      <c r="T176" s="51"/>
    </row>
    <row r="177" spans="1:20" ht="51.95" customHeight="1" x14ac:dyDescent="0.25">
      <c r="A177" s="105"/>
      <c r="B177" s="106"/>
      <c r="C177" s="106"/>
      <c r="D177" s="106"/>
      <c r="E177" s="106"/>
      <c r="F177" s="139"/>
      <c r="G177" s="138" t="s">
        <v>119</v>
      </c>
      <c r="H177" s="136"/>
      <c r="I177" s="137"/>
      <c r="J177" s="39">
        <f>SUM(J166:J175)</f>
        <v>0</v>
      </c>
      <c r="K177" s="86"/>
      <c r="L177" s="86">
        <f t="shared" ref="L177:S177" si="87">SUM(L166:L176)</f>
        <v>0</v>
      </c>
      <c r="M177" s="86">
        <f t="shared" si="87"/>
        <v>0</v>
      </c>
      <c r="N177" s="86">
        <f t="shared" si="87"/>
        <v>0</v>
      </c>
      <c r="O177" s="86">
        <f t="shared" si="87"/>
        <v>0</v>
      </c>
      <c r="P177" s="86">
        <f t="shared" si="87"/>
        <v>0</v>
      </c>
      <c r="Q177" s="86">
        <f t="shared" si="87"/>
        <v>0</v>
      </c>
      <c r="R177" s="86">
        <f t="shared" si="87"/>
        <v>0</v>
      </c>
      <c r="S177" s="86">
        <f t="shared" si="87"/>
        <v>0</v>
      </c>
    </row>
    <row r="178" spans="1:20" x14ac:dyDescent="0.25">
      <c r="A178" s="116" t="s">
        <v>64</v>
      </c>
      <c r="B178" s="117"/>
      <c r="C178" s="117"/>
      <c r="D178" s="117"/>
      <c r="E178" s="117"/>
      <c r="F178" s="117"/>
      <c r="G178" s="117"/>
      <c r="H178" s="117"/>
      <c r="I178" s="117"/>
      <c r="J178" s="118"/>
    </row>
    <row r="179" spans="1:20" x14ac:dyDescent="0.25">
      <c r="A179" s="71" t="s">
        <v>83</v>
      </c>
      <c r="B179" s="100"/>
      <c r="C179" s="101"/>
      <c r="D179" s="101"/>
      <c r="E179" s="101"/>
      <c r="F179" s="101"/>
      <c r="G179" s="101"/>
      <c r="H179" s="101"/>
      <c r="I179" s="101"/>
      <c r="J179" s="102"/>
    </row>
    <row r="180" spans="1:20" x14ac:dyDescent="0.25">
      <c r="A180" s="71" t="s">
        <v>84</v>
      </c>
      <c r="B180" s="100"/>
      <c r="C180" s="101"/>
      <c r="D180" s="101"/>
      <c r="E180" s="101"/>
      <c r="F180" s="101"/>
      <c r="G180" s="101"/>
      <c r="H180" s="101"/>
      <c r="I180" s="101"/>
      <c r="J180" s="102"/>
    </row>
    <row r="181" spans="1:20" x14ac:dyDescent="0.25">
      <c r="A181" s="71" t="s">
        <v>85</v>
      </c>
      <c r="B181" s="100"/>
      <c r="C181" s="101"/>
      <c r="D181" s="101"/>
      <c r="E181" s="101"/>
      <c r="F181" s="101"/>
      <c r="G181" s="101"/>
      <c r="H181" s="101"/>
      <c r="I181" s="101"/>
      <c r="J181" s="102"/>
    </row>
    <row r="182" spans="1:20" x14ac:dyDescent="0.25">
      <c r="A182" s="71" t="s">
        <v>86</v>
      </c>
      <c r="B182" s="100"/>
      <c r="C182" s="101"/>
      <c r="D182" s="101"/>
      <c r="E182" s="101"/>
      <c r="F182" s="101"/>
      <c r="G182" s="101"/>
      <c r="H182" s="101"/>
      <c r="I182" s="101"/>
      <c r="J182" s="102"/>
    </row>
    <row r="183" spans="1:20" x14ac:dyDescent="0.25">
      <c r="A183" s="71" t="s">
        <v>87</v>
      </c>
      <c r="B183" s="100"/>
      <c r="C183" s="101"/>
      <c r="D183" s="101"/>
      <c r="E183" s="101"/>
      <c r="F183" s="101"/>
      <c r="G183" s="101"/>
      <c r="H183" s="101"/>
      <c r="I183" s="101"/>
      <c r="J183" s="102"/>
    </row>
    <row r="184" spans="1:20" x14ac:dyDescent="0.25">
      <c r="A184" s="71" t="s">
        <v>88</v>
      </c>
      <c r="B184" s="100"/>
      <c r="C184" s="101"/>
      <c r="D184" s="101"/>
      <c r="E184" s="101"/>
      <c r="F184" s="101"/>
      <c r="G184" s="101"/>
      <c r="H184" s="101"/>
      <c r="I184" s="101"/>
      <c r="J184" s="102"/>
    </row>
    <row r="185" spans="1:20" x14ac:dyDescent="0.25">
      <c r="A185" s="71" t="s">
        <v>89</v>
      </c>
      <c r="B185" s="100"/>
      <c r="C185" s="101"/>
      <c r="D185" s="101"/>
      <c r="E185" s="101"/>
      <c r="F185" s="101"/>
      <c r="G185" s="101"/>
      <c r="H185" s="101"/>
      <c r="I185" s="101"/>
      <c r="J185" s="102"/>
    </row>
    <row r="186" spans="1:20" x14ac:dyDescent="0.25">
      <c r="A186" s="71" t="s">
        <v>90</v>
      </c>
      <c r="B186" s="100"/>
      <c r="C186" s="101"/>
      <c r="D186" s="101"/>
      <c r="E186" s="101"/>
      <c r="F186" s="101"/>
      <c r="G186" s="101"/>
      <c r="H186" s="101"/>
      <c r="I186" s="101"/>
      <c r="J186" s="102"/>
    </row>
    <row r="187" spans="1:20" x14ac:dyDescent="0.25">
      <c r="A187" s="71" t="s">
        <v>91</v>
      </c>
      <c r="B187" s="100"/>
      <c r="C187" s="101"/>
      <c r="D187" s="101"/>
      <c r="E187" s="101"/>
      <c r="F187" s="101"/>
      <c r="G187" s="101"/>
      <c r="H187" s="101"/>
      <c r="I187" s="101"/>
      <c r="J187" s="102"/>
    </row>
    <row r="188" spans="1:20" ht="15.75" thickBot="1" x14ac:dyDescent="0.3">
      <c r="A188" s="71" t="s">
        <v>92</v>
      </c>
      <c r="B188" s="127"/>
      <c r="C188" s="128"/>
      <c r="D188" s="128"/>
      <c r="E188" s="128"/>
      <c r="F188" s="128"/>
      <c r="G188" s="128"/>
      <c r="H188" s="128"/>
      <c r="I188" s="128"/>
      <c r="J188" s="129"/>
    </row>
    <row r="189" spans="1:20" ht="39.950000000000003" customHeight="1" thickBot="1" x14ac:dyDescent="0.3"/>
    <row r="190" spans="1:20" ht="15" customHeight="1" x14ac:dyDescent="0.25">
      <c r="A190" s="130" t="s">
        <v>93</v>
      </c>
      <c r="B190" s="131"/>
      <c r="C190" s="132"/>
      <c r="D190" s="133"/>
      <c r="E190" s="133"/>
      <c r="F190" s="133"/>
      <c r="G190" s="133"/>
      <c r="H190" s="133"/>
      <c r="I190" s="133"/>
      <c r="J190" s="134"/>
    </row>
    <row r="191" spans="1:20" ht="30" x14ac:dyDescent="0.25">
      <c r="A191" s="36" t="s">
        <v>57</v>
      </c>
      <c r="B191" s="32" t="s">
        <v>148</v>
      </c>
      <c r="C191" s="33" t="s">
        <v>114</v>
      </c>
      <c r="D191" s="34" t="s">
        <v>113</v>
      </c>
      <c r="E191" s="34" t="s">
        <v>59</v>
      </c>
      <c r="F191" s="34" t="s">
        <v>60</v>
      </c>
      <c r="G191" s="34" t="s">
        <v>62</v>
      </c>
      <c r="H191" s="34" t="s">
        <v>61</v>
      </c>
      <c r="I191" s="34" t="s">
        <v>63</v>
      </c>
      <c r="J191" s="35" t="s">
        <v>0</v>
      </c>
    </row>
    <row r="192" spans="1:20" x14ac:dyDescent="0.25">
      <c r="A192" s="8" t="s">
        <v>94</v>
      </c>
      <c r="B192" s="73"/>
      <c r="C192" s="37"/>
      <c r="D192" s="38"/>
      <c r="E192" s="46">
        <v>0</v>
      </c>
      <c r="F192" s="46">
        <v>0</v>
      </c>
      <c r="G192" s="47">
        <f t="shared" ref="G192:G201" si="88">E192+F192</f>
        <v>0</v>
      </c>
      <c r="H192" s="50">
        <v>0</v>
      </c>
      <c r="I192" s="48">
        <f>G192*H192</f>
        <v>0</v>
      </c>
      <c r="J192" s="49">
        <v>0</v>
      </c>
      <c r="K192" s="86" t="str">
        <f>IF(E192=0,"-",IF(F192/E192=0.27,"-","Bér, Járulék és utiktg esetében lehet az Áfa tartalom = 0 Ft. Kérem ellenőrizze az Áfa összegét!"))</f>
        <v>-</v>
      </c>
      <c r="L192" s="86">
        <f>IF(B192="A felhívás 3.1.1.1 pontjában felsorolt, közösségi terek létrehozásához, fejlesztéséhez kapcsolódó tevékenységek",I192,0)</f>
        <v>0</v>
      </c>
      <c r="M192" s="86">
        <f>IF(B192="A felhívás 3.1.1.1 pontjában felsorolt, közösségi terek létrehozásához, fejlesztéséhez kapcsolódó tevékenységek",J192,0)</f>
        <v>0</v>
      </c>
      <c r="N192" s="86">
        <f>IF(B192="A felhívás 3.1.2 pontjában felsorolt kapcsolódó tevékenységek",I192,0)</f>
        <v>0</v>
      </c>
      <c r="O192" s="86">
        <f>IF(B192="A felhívás 3.1.2 pontjában felsorolt kapcsolódó tevékenységek",J192,0)</f>
        <v>0</v>
      </c>
      <c r="P192" s="86">
        <f>IF(B192="A felhívás 3.1.2.1 pontjában felsorolt kötelezően megvalósítandó tevékenységek",I192,0)</f>
        <v>0</v>
      </c>
      <c r="Q192" s="86">
        <f>IF(B192="A felhívás 3.1.2.1 pontjában felsorolt kötelezően megvalósítandó tevékenységek",J192,0)</f>
        <v>0</v>
      </c>
      <c r="R192" s="86">
        <f>IF(B192="A felhívás 3.1.2.2 pontjában felsorolt választható tevékenységek",I192,0)</f>
        <v>0</v>
      </c>
      <c r="S192" s="86">
        <f>IF(B192="A felhívás 3.1.2.2 pontjában felsorolt választható tevékenységek",J192,0)</f>
        <v>0</v>
      </c>
      <c r="T192" s="51"/>
    </row>
    <row r="193" spans="1:20" x14ac:dyDescent="0.25">
      <c r="A193" s="8" t="s">
        <v>95</v>
      </c>
      <c r="B193" s="73"/>
      <c r="C193" s="37"/>
      <c r="D193" s="38"/>
      <c r="E193" s="46">
        <v>0</v>
      </c>
      <c r="F193" s="46">
        <v>0</v>
      </c>
      <c r="G193" s="47">
        <f t="shared" si="88"/>
        <v>0</v>
      </c>
      <c r="H193" s="50">
        <v>0</v>
      </c>
      <c r="I193" s="48">
        <f t="shared" ref="I193:I201" si="89">G193*H193</f>
        <v>0</v>
      </c>
      <c r="J193" s="49">
        <v>0</v>
      </c>
      <c r="K193" s="86" t="str">
        <f t="shared" ref="K193:K201" si="90">IF(E193=0,"-",IF(F193/E193=0.27,"-","Bér, Járulék és utiktg esetében lehet az Áfa tartalom = 0 Ft. Kérem ellenőrizze az Áfa összegét!"))</f>
        <v>-</v>
      </c>
      <c r="L193" s="86">
        <f t="shared" ref="L193:L202" si="91">IF(B193="A felhívás 3.1.1.1 pontjában felsorolt, közösségi terek létrehozásához, fejlesztéséhez kapcsolódó tevékenységek",I193,0)</f>
        <v>0</v>
      </c>
      <c r="M193" s="86">
        <f t="shared" ref="M193:M202" si="92">IF(B193="A felhívás 3.1.1.1 pontjában felsorolt, közösségi terek létrehozásához, fejlesztéséhez kapcsolódó tevékenységek",J193,0)</f>
        <v>0</v>
      </c>
      <c r="N193" s="86">
        <f t="shared" ref="N193:N202" si="93">IF(B193="A felhívás 3.1.2 pontjában felsorolt kapcsolódó tevékenységek",I193,0)</f>
        <v>0</v>
      </c>
      <c r="O193" s="86">
        <f t="shared" ref="O193:O202" si="94">IF(B193="A felhívás 3.1.2 pontjában felsorolt kapcsolódó tevékenységek",J193,0)</f>
        <v>0</v>
      </c>
      <c r="P193" s="86">
        <f t="shared" ref="P193:P202" si="95">IF(B193="A felhívás 3.1.2.1 pontjában felsorolt kötelezően megvalósítandó tevékenységek",I193,0)</f>
        <v>0</v>
      </c>
      <c r="Q193" s="86">
        <f t="shared" ref="Q193:Q202" si="96">IF(B193="A felhívás 3.1.2.1 pontjában felsorolt kötelezően megvalósítandó tevékenységek",J193,0)</f>
        <v>0</v>
      </c>
      <c r="R193" s="86">
        <f t="shared" ref="R193:R202" si="97">IF(B193="A felhívás 3.1.2.2 pontjában felsorolt választható tevékenységek",I193,0)</f>
        <v>0</v>
      </c>
      <c r="S193" s="86">
        <f t="shared" ref="S193:S202" si="98">IF(B193="A felhívás 3.1.2.2 pontjában felsorolt választható tevékenységek",J193,0)</f>
        <v>0</v>
      </c>
      <c r="T193" s="51"/>
    </row>
    <row r="194" spans="1:20" x14ac:dyDescent="0.25">
      <c r="A194" s="8" t="s">
        <v>96</v>
      </c>
      <c r="B194" s="73"/>
      <c r="C194" s="37"/>
      <c r="D194" s="38"/>
      <c r="E194" s="46">
        <v>0</v>
      </c>
      <c r="F194" s="46">
        <v>0</v>
      </c>
      <c r="G194" s="47">
        <f t="shared" si="88"/>
        <v>0</v>
      </c>
      <c r="H194" s="50">
        <v>0</v>
      </c>
      <c r="I194" s="48">
        <f t="shared" si="89"/>
        <v>0</v>
      </c>
      <c r="J194" s="49">
        <v>0</v>
      </c>
      <c r="K194" s="86" t="str">
        <f t="shared" si="90"/>
        <v>-</v>
      </c>
      <c r="L194" s="86">
        <f t="shared" si="91"/>
        <v>0</v>
      </c>
      <c r="M194" s="86">
        <f t="shared" si="92"/>
        <v>0</v>
      </c>
      <c r="N194" s="86">
        <f t="shared" si="93"/>
        <v>0</v>
      </c>
      <c r="O194" s="86">
        <f t="shared" si="94"/>
        <v>0</v>
      </c>
      <c r="P194" s="86">
        <f t="shared" si="95"/>
        <v>0</v>
      </c>
      <c r="Q194" s="86">
        <f t="shared" si="96"/>
        <v>0</v>
      </c>
      <c r="R194" s="86">
        <f t="shared" si="97"/>
        <v>0</v>
      </c>
      <c r="S194" s="86">
        <f t="shared" si="98"/>
        <v>0</v>
      </c>
      <c r="T194" s="51"/>
    </row>
    <row r="195" spans="1:20" x14ac:dyDescent="0.25">
      <c r="A195" s="8" t="s">
        <v>97</v>
      </c>
      <c r="B195" s="73"/>
      <c r="C195" s="37"/>
      <c r="D195" s="38"/>
      <c r="E195" s="46">
        <v>0</v>
      </c>
      <c r="F195" s="46">
        <v>0</v>
      </c>
      <c r="G195" s="47">
        <f t="shared" si="88"/>
        <v>0</v>
      </c>
      <c r="H195" s="50">
        <v>0</v>
      </c>
      <c r="I195" s="48">
        <f t="shared" si="89"/>
        <v>0</v>
      </c>
      <c r="J195" s="49">
        <v>0</v>
      </c>
      <c r="K195" s="86" t="str">
        <f t="shared" si="90"/>
        <v>-</v>
      </c>
      <c r="L195" s="86">
        <f t="shared" si="91"/>
        <v>0</v>
      </c>
      <c r="M195" s="86">
        <f t="shared" si="92"/>
        <v>0</v>
      </c>
      <c r="N195" s="86">
        <f t="shared" si="93"/>
        <v>0</v>
      </c>
      <c r="O195" s="86">
        <f t="shared" si="94"/>
        <v>0</v>
      </c>
      <c r="P195" s="86">
        <f t="shared" si="95"/>
        <v>0</v>
      </c>
      <c r="Q195" s="86">
        <f t="shared" si="96"/>
        <v>0</v>
      </c>
      <c r="R195" s="86">
        <f t="shared" si="97"/>
        <v>0</v>
      </c>
      <c r="S195" s="86">
        <f t="shared" si="98"/>
        <v>0</v>
      </c>
      <c r="T195" s="51"/>
    </row>
    <row r="196" spans="1:20" x14ac:dyDescent="0.25">
      <c r="A196" s="8" t="s">
        <v>98</v>
      </c>
      <c r="B196" s="73"/>
      <c r="C196" s="37"/>
      <c r="D196" s="38"/>
      <c r="E196" s="46">
        <v>0</v>
      </c>
      <c r="F196" s="46">
        <v>0</v>
      </c>
      <c r="G196" s="47">
        <f t="shared" si="88"/>
        <v>0</v>
      </c>
      <c r="H196" s="50">
        <v>0</v>
      </c>
      <c r="I196" s="48">
        <f t="shared" si="89"/>
        <v>0</v>
      </c>
      <c r="J196" s="49">
        <v>0</v>
      </c>
      <c r="K196" s="86" t="str">
        <f t="shared" si="90"/>
        <v>-</v>
      </c>
      <c r="L196" s="86">
        <f t="shared" si="91"/>
        <v>0</v>
      </c>
      <c r="M196" s="86">
        <f t="shared" si="92"/>
        <v>0</v>
      </c>
      <c r="N196" s="86">
        <f t="shared" si="93"/>
        <v>0</v>
      </c>
      <c r="O196" s="86">
        <f t="shared" si="94"/>
        <v>0</v>
      </c>
      <c r="P196" s="86">
        <f t="shared" si="95"/>
        <v>0</v>
      </c>
      <c r="Q196" s="86">
        <f t="shared" si="96"/>
        <v>0</v>
      </c>
      <c r="R196" s="86">
        <f t="shared" si="97"/>
        <v>0</v>
      </c>
      <c r="S196" s="86">
        <f t="shared" si="98"/>
        <v>0</v>
      </c>
      <c r="T196" s="51"/>
    </row>
    <row r="197" spans="1:20" x14ac:dyDescent="0.25">
      <c r="A197" s="78" t="s">
        <v>99</v>
      </c>
      <c r="B197" s="73"/>
      <c r="C197" s="37"/>
      <c r="D197" s="38"/>
      <c r="E197" s="46">
        <v>0</v>
      </c>
      <c r="F197" s="46">
        <v>0</v>
      </c>
      <c r="G197" s="47">
        <f t="shared" si="88"/>
        <v>0</v>
      </c>
      <c r="H197" s="50">
        <v>0</v>
      </c>
      <c r="I197" s="48">
        <f t="shared" si="89"/>
        <v>0</v>
      </c>
      <c r="J197" s="49">
        <v>0</v>
      </c>
      <c r="K197" s="86" t="str">
        <f t="shared" si="90"/>
        <v>-</v>
      </c>
      <c r="L197" s="86">
        <f t="shared" si="91"/>
        <v>0</v>
      </c>
      <c r="M197" s="86">
        <f t="shared" si="92"/>
        <v>0</v>
      </c>
      <c r="N197" s="86">
        <f t="shared" si="93"/>
        <v>0</v>
      </c>
      <c r="O197" s="86">
        <f t="shared" si="94"/>
        <v>0</v>
      </c>
      <c r="P197" s="86">
        <f t="shared" si="95"/>
        <v>0</v>
      </c>
      <c r="Q197" s="86">
        <f t="shared" si="96"/>
        <v>0</v>
      </c>
      <c r="R197" s="86">
        <f t="shared" si="97"/>
        <v>0</v>
      </c>
      <c r="S197" s="86">
        <f t="shared" si="98"/>
        <v>0</v>
      </c>
      <c r="T197" s="51"/>
    </row>
    <row r="198" spans="1:20" x14ac:dyDescent="0.25">
      <c r="A198" s="78" t="s">
        <v>100</v>
      </c>
      <c r="B198" s="73"/>
      <c r="C198" s="37"/>
      <c r="D198" s="38"/>
      <c r="E198" s="46">
        <v>0</v>
      </c>
      <c r="F198" s="46">
        <v>0</v>
      </c>
      <c r="G198" s="47">
        <f t="shared" si="88"/>
        <v>0</v>
      </c>
      <c r="H198" s="50">
        <v>0</v>
      </c>
      <c r="I198" s="48">
        <f t="shared" si="89"/>
        <v>0</v>
      </c>
      <c r="J198" s="49">
        <v>0</v>
      </c>
      <c r="K198" s="86" t="str">
        <f t="shared" si="90"/>
        <v>-</v>
      </c>
      <c r="L198" s="86">
        <f t="shared" si="91"/>
        <v>0</v>
      </c>
      <c r="M198" s="86">
        <f t="shared" si="92"/>
        <v>0</v>
      </c>
      <c r="N198" s="86">
        <f t="shared" si="93"/>
        <v>0</v>
      </c>
      <c r="O198" s="86">
        <f t="shared" si="94"/>
        <v>0</v>
      </c>
      <c r="P198" s="86">
        <f t="shared" si="95"/>
        <v>0</v>
      </c>
      <c r="Q198" s="86">
        <f t="shared" si="96"/>
        <v>0</v>
      </c>
      <c r="R198" s="86">
        <f t="shared" si="97"/>
        <v>0</v>
      </c>
      <c r="S198" s="86">
        <f t="shared" si="98"/>
        <v>0</v>
      </c>
      <c r="T198" s="51"/>
    </row>
    <row r="199" spans="1:20" x14ac:dyDescent="0.25">
      <c r="A199" s="8" t="s">
        <v>101</v>
      </c>
      <c r="B199" s="73"/>
      <c r="C199" s="37"/>
      <c r="D199" s="38"/>
      <c r="E199" s="46">
        <v>0</v>
      </c>
      <c r="F199" s="46">
        <v>0</v>
      </c>
      <c r="G199" s="47">
        <f t="shared" si="88"/>
        <v>0</v>
      </c>
      <c r="H199" s="50">
        <v>0</v>
      </c>
      <c r="I199" s="48">
        <f t="shared" si="89"/>
        <v>0</v>
      </c>
      <c r="J199" s="49">
        <v>0</v>
      </c>
      <c r="K199" s="86" t="str">
        <f t="shared" si="90"/>
        <v>-</v>
      </c>
      <c r="L199" s="86">
        <f t="shared" si="91"/>
        <v>0</v>
      </c>
      <c r="M199" s="86">
        <f t="shared" si="92"/>
        <v>0</v>
      </c>
      <c r="N199" s="86">
        <f t="shared" si="93"/>
        <v>0</v>
      </c>
      <c r="O199" s="86">
        <f t="shared" si="94"/>
        <v>0</v>
      </c>
      <c r="P199" s="86">
        <f t="shared" si="95"/>
        <v>0</v>
      </c>
      <c r="Q199" s="86">
        <f t="shared" si="96"/>
        <v>0</v>
      </c>
      <c r="R199" s="86">
        <f t="shared" si="97"/>
        <v>0</v>
      </c>
      <c r="S199" s="86">
        <f t="shared" si="98"/>
        <v>0</v>
      </c>
      <c r="T199" s="51"/>
    </row>
    <row r="200" spans="1:20" x14ac:dyDescent="0.25">
      <c r="A200" s="8" t="s">
        <v>102</v>
      </c>
      <c r="B200" s="73"/>
      <c r="C200" s="37"/>
      <c r="D200" s="38"/>
      <c r="E200" s="46">
        <v>0</v>
      </c>
      <c r="F200" s="46">
        <v>0</v>
      </c>
      <c r="G200" s="47">
        <f t="shared" si="88"/>
        <v>0</v>
      </c>
      <c r="H200" s="50">
        <v>0</v>
      </c>
      <c r="I200" s="48">
        <f t="shared" si="89"/>
        <v>0</v>
      </c>
      <c r="J200" s="49">
        <v>0</v>
      </c>
      <c r="K200" s="86" t="str">
        <f t="shared" si="90"/>
        <v>-</v>
      </c>
      <c r="L200" s="86">
        <f t="shared" si="91"/>
        <v>0</v>
      </c>
      <c r="M200" s="86">
        <f t="shared" si="92"/>
        <v>0</v>
      </c>
      <c r="N200" s="86">
        <f t="shared" si="93"/>
        <v>0</v>
      </c>
      <c r="O200" s="86">
        <f t="shared" si="94"/>
        <v>0</v>
      </c>
      <c r="P200" s="86">
        <f t="shared" si="95"/>
        <v>0</v>
      </c>
      <c r="Q200" s="86">
        <f t="shared" si="96"/>
        <v>0</v>
      </c>
      <c r="R200" s="86">
        <f t="shared" si="97"/>
        <v>0</v>
      </c>
      <c r="S200" s="86">
        <f t="shared" si="98"/>
        <v>0</v>
      </c>
      <c r="T200" s="51"/>
    </row>
    <row r="201" spans="1:20" x14ac:dyDescent="0.25">
      <c r="A201" s="8" t="s">
        <v>103</v>
      </c>
      <c r="B201" s="73"/>
      <c r="C201" s="37"/>
      <c r="D201" s="38"/>
      <c r="E201" s="46">
        <v>0</v>
      </c>
      <c r="F201" s="46">
        <v>0</v>
      </c>
      <c r="G201" s="47">
        <f t="shared" si="88"/>
        <v>0</v>
      </c>
      <c r="H201" s="50">
        <v>0</v>
      </c>
      <c r="I201" s="48">
        <f t="shared" si="89"/>
        <v>0</v>
      </c>
      <c r="J201" s="49">
        <v>0</v>
      </c>
      <c r="K201" s="86" t="str">
        <f t="shared" si="90"/>
        <v>-</v>
      </c>
      <c r="L201" s="86">
        <f t="shared" si="91"/>
        <v>0</v>
      </c>
      <c r="M201" s="86">
        <f t="shared" si="92"/>
        <v>0</v>
      </c>
      <c r="N201" s="86">
        <f t="shared" si="93"/>
        <v>0</v>
      </c>
      <c r="O201" s="86">
        <f t="shared" si="94"/>
        <v>0</v>
      </c>
      <c r="P201" s="86">
        <f t="shared" si="95"/>
        <v>0</v>
      </c>
      <c r="Q201" s="86">
        <f t="shared" si="96"/>
        <v>0</v>
      </c>
      <c r="R201" s="86">
        <f t="shared" si="97"/>
        <v>0</v>
      </c>
      <c r="S201" s="86">
        <f t="shared" si="98"/>
        <v>0</v>
      </c>
      <c r="T201" s="51"/>
    </row>
    <row r="202" spans="1:20" x14ac:dyDescent="0.25">
      <c r="A202" s="105"/>
      <c r="B202" s="106"/>
      <c r="C202" s="106"/>
      <c r="D202" s="106"/>
      <c r="E202" s="106"/>
      <c r="F202" s="106"/>
      <c r="G202" s="106"/>
      <c r="H202" s="139"/>
      <c r="I202" s="72">
        <f>SUM(I192:I201)</f>
        <v>0</v>
      </c>
      <c r="J202" s="49"/>
      <c r="K202" s="86" t="str">
        <f>IF(I202=0,"-",IF(I202=J203,"-","Kérem ellenőrizze az igényelt támogatás összegét!"))</f>
        <v>-</v>
      </c>
      <c r="L202" s="86">
        <f t="shared" si="91"/>
        <v>0</v>
      </c>
      <c r="M202" s="86">
        <f t="shared" si="92"/>
        <v>0</v>
      </c>
      <c r="N202" s="86">
        <f t="shared" si="93"/>
        <v>0</v>
      </c>
      <c r="O202" s="86">
        <f t="shared" si="94"/>
        <v>0</v>
      </c>
      <c r="P202" s="86">
        <f t="shared" si="95"/>
        <v>0</v>
      </c>
      <c r="Q202" s="86">
        <f t="shared" si="96"/>
        <v>0</v>
      </c>
      <c r="R202" s="86">
        <f t="shared" si="97"/>
        <v>0</v>
      </c>
      <c r="S202" s="86">
        <f t="shared" si="98"/>
        <v>0</v>
      </c>
      <c r="T202" s="51"/>
    </row>
    <row r="203" spans="1:20" ht="51.95" customHeight="1" x14ac:dyDescent="0.25">
      <c r="A203" s="105"/>
      <c r="B203" s="106"/>
      <c r="C203" s="106"/>
      <c r="D203" s="106"/>
      <c r="E203" s="106"/>
      <c r="F203" s="139"/>
      <c r="G203" s="138" t="s">
        <v>146</v>
      </c>
      <c r="H203" s="136"/>
      <c r="I203" s="137"/>
      <c r="J203" s="39">
        <f>SUM(J192:J201)</f>
        <v>0</v>
      </c>
      <c r="K203" s="86"/>
      <c r="L203" s="86">
        <f t="shared" ref="L203:S203" si="99">SUM(L192:L202)</f>
        <v>0</v>
      </c>
      <c r="M203" s="86">
        <f t="shared" si="99"/>
        <v>0</v>
      </c>
      <c r="N203" s="86">
        <f t="shared" si="99"/>
        <v>0</v>
      </c>
      <c r="O203" s="86">
        <f t="shared" si="99"/>
        <v>0</v>
      </c>
      <c r="P203" s="86">
        <f t="shared" si="99"/>
        <v>0</v>
      </c>
      <c r="Q203" s="86">
        <f t="shared" si="99"/>
        <v>0</v>
      </c>
      <c r="R203" s="86">
        <f t="shared" si="99"/>
        <v>0</v>
      </c>
      <c r="S203" s="86">
        <f t="shared" si="99"/>
        <v>0</v>
      </c>
    </row>
    <row r="204" spans="1:20" x14ac:dyDescent="0.25">
      <c r="A204" s="119" t="s">
        <v>64</v>
      </c>
      <c r="B204" s="120"/>
      <c r="C204" s="120"/>
      <c r="D204" s="120"/>
      <c r="E204" s="120"/>
      <c r="F204" s="120"/>
      <c r="G204" s="120"/>
      <c r="H204" s="120"/>
      <c r="I204" s="120"/>
      <c r="J204" s="121"/>
    </row>
    <row r="205" spans="1:20" x14ac:dyDescent="0.25">
      <c r="A205" s="71" t="s">
        <v>94</v>
      </c>
      <c r="B205" s="113"/>
      <c r="C205" s="114"/>
      <c r="D205" s="114"/>
      <c r="E205" s="114"/>
      <c r="F205" s="114"/>
      <c r="G205" s="114"/>
      <c r="H205" s="114"/>
      <c r="I205" s="114"/>
      <c r="J205" s="115"/>
    </row>
    <row r="206" spans="1:20" x14ac:dyDescent="0.25">
      <c r="A206" s="71" t="s">
        <v>95</v>
      </c>
      <c r="B206" s="113"/>
      <c r="C206" s="114"/>
      <c r="D206" s="114"/>
      <c r="E206" s="114"/>
      <c r="F206" s="114"/>
      <c r="G206" s="114"/>
      <c r="H206" s="114"/>
      <c r="I206" s="114"/>
      <c r="J206" s="115"/>
    </row>
    <row r="207" spans="1:20" x14ac:dyDescent="0.25">
      <c r="A207" s="71" t="s">
        <v>96</v>
      </c>
      <c r="B207" s="113"/>
      <c r="C207" s="114"/>
      <c r="D207" s="114"/>
      <c r="E207" s="114"/>
      <c r="F207" s="114"/>
      <c r="G207" s="114"/>
      <c r="H207" s="114"/>
      <c r="I207" s="114"/>
      <c r="J207" s="115"/>
    </row>
    <row r="208" spans="1:20" x14ac:dyDescent="0.25">
      <c r="A208" s="71" t="s">
        <v>97</v>
      </c>
      <c r="B208" s="113"/>
      <c r="C208" s="114"/>
      <c r="D208" s="114"/>
      <c r="E208" s="114"/>
      <c r="F208" s="114"/>
      <c r="G208" s="114"/>
      <c r="H208" s="114"/>
      <c r="I208" s="114"/>
      <c r="J208" s="115"/>
    </row>
    <row r="209" spans="1:10" x14ac:dyDescent="0.25">
      <c r="A209" s="71" t="s">
        <v>98</v>
      </c>
      <c r="B209" s="113"/>
      <c r="C209" s="114"/>
      <c r="D209" s="114"/>
      <c r="E209" s="114"/>
      <c r="F209" s="114"/>
      <c r="G209" s="114"/>
      <c r="H209" s="114"/>
      <c r="I209" s="114"/>
      <c r="J209" s="115"/>
    </row>
    <row r="210" spans="1:10" x14ac:dyDescent="0.25">
      <c r="A210" s="71" t="s">
        <v>99</v>
      </c>
      <c r="B210" s="113"/>
      <c r="C210" s="114"/>
      <c r="D210" s="114"/>
      <c r="E210" s="114"/>
      <c r="F210" s="114"/>
      <c r="G210" s="114"/>
      <c r="H210" s="114"/>
      <c r="I210" s="114"/>
      <c r="J210" s="115"/>
    </row>
    <row r="211" spans="1:10" x14ac:dyDescent="0.25">
      <c r="A211" s="71" t="s">
        <v>100</v>
      </c>
      <c r="B211" s="113"/>
      <c r="C211" s="114"/>
      <c r="D211" s="114"/>
      <c r="E211" s="114"/>
      <c r="F211" s="114"/>
      <c r="G211" s="114"/>
      <c r="H211" s="114"/>
      <c r="I211" s="114"/>
      <c r="J211" s="115"/>
    </row>
    <row r="212" spans="1:10" x14ac:dyDescent="0.25">
      <c r="A212" s="71" t="s">
        <v>101</v>
      </c>
      <c r="B212" s="113"/>
      <c r="C212" s="114"/>
      <c r="D212" s="114"/>
      <c r="E212" s="114"/>
      <c r="F212" s="114"/>
      <c r="G212" s="114"/>
      <c r="H212" s="114"/>
      <c r="I212" s="114"/>
      <c r="J212" s="115"/>
    </row>
    <row r="213" spans="1:10" x14ac:dyDescent="0.25">
      <c r="A213" s="71" t="s">
        <v>102</v>
      </c>
      <c r="B213" s="113"/>
      <c r="C213" s="114"/>
      <c r="D213" s="114"/>
      <c r="E213" s="114"/>
      <c r="F213" s="114"/>
      <c r="G213" s="114"/>
      <c r="H213" s="114"/>
      <c r="I213" s="114"/>
      <c r="J213" s="115"/>
    </row>
    <row r="214" spans="1:10" x14ac:dyDescent="0.25">
      <c r="A214" s="71" t="s">
        <v>103</v>
      </c>
      <c r="B214" s="113"/>
      <c r="C214" s="114"/>
      <c r="D214" s="114"/>
      <c r="E214" s="114"/>
      <c r="F214" s="114"/>
      <c r="G214" s="114"/>
      <c r="H214" s="114"/>
      <c r="I214" s="114"/>
      <c r="J214" s="115"/>
    </row>
    <row r="216" spans="1:10" ht="15.75" thickBot="1" x14ac:dyDescent="0.3"/>
    <row r="217" spans="1:10" ht="33" customHeight="1" thickBot="1" x14ac:dyDescent="0.3">
      <c r="A217" s="142" t="s">
        <v>143</v>
      </c>
      <c r="B217" s="143"/>
      <c r="C217" s="143"/>
      <c r="D217" s="143"/>
      <c r="E217" s="143"/>
      <c r="F217" s="143"/>
      <c r="G217" s="143"/>
      <c r="H217" s="143"/>
      <c r="I217" s="144"/>
      <c r="J217" s="40">
        <f>I202+I176+I150+I124+I98+I72+I46+I20</f>
        <v>0</v>
      </c>
    </row>
    <row r="218" spans="1:10" ht="33" customHeight="1" thickBot="1" x14ac:dyDescent="0.3">
      <c r="A218" s="142" t="s">
        <v>142</v>
      </c>
      <c r="B218" s="143"/>
      <c r="C218" s="143"/>
      <c r="D218" s="143"/>
      <c r="E218" s="143"/>
      <c r="F218" s="143"/>
      <c r="G218" s="143"/>
      <c r="H218" s="143"/>
      <c r="I218" s="144"/>
      <c r="J218" s="40">
        <f>J217-J219</f>
        <v>0</v>
      </c>
    </row>
    <row r="219" spans="1:10" ht="31.5" customHeight="1" thickBot="1" x14ac:dyDescent="0.3">
      <c r="A219" s="142" t="s">
        <v>159</v>
      </c>
      <c r="B219" s="143"/>
      <c r="C219" s="143"/>
      <c r="D219" s="143"/>
      <c r="E219" s="143"/>
      <c r="F219" s="143"/>
      <c r="G219" s="143"/>
      <c r="H219" s="143"/>
      <c r="I219" s="144"/>
      <c r="J219" s="60">
        <f>J203+J177+J151+J125+J99+J73+J47+J21</f>
        <v>0</v>
      </c>
    </row>
    <row r="220" spans="1:10" ht="31.5" customHeight="1" x14ac:dyDescent="0.25">
      <c r="A220" s="2"/>
      <c r="B220" s="2"/>
      <c r="C220" s="2"/>
      <c r="I220" s="2"/>
      <c r="J220" s="2"/>
    </row>
    <row r="222" spans="1:10" ht="22.5" customHeight="1" x14ac:dyDescent="0.25">
      <c r="C222" s="55" t="s">
        <v>110</v>
      </c>
      <c r="D222" s="56" t="s">
        <v>133</v>
      </c>
      <c r="E222" s="56" t="s">
        <v>136</v>
      </c>
      <c r="F222" s="57" t="s">
        <v>135</v>
      </c>
    </row>
    <row r="223" spans="1:10" ht="31.5" customHeight="1" x14ac:dyDescent="0.25">
      <c r="C223" s="58" t="s">
        <v>104</v>
      </c>
      <c r="D223" s="42">
        <f>J21</f>
        <v>0</v>
      </c>
      <c r="E223" s="93" t="e">
        <f>D223/J219</f>
        <v>#DIV/0!</v>
      </c>
      <c r="F223" s="41">
        <v>4.2000000000000003E-2</v>
      </c>
      <c r="G223" s="98" t="e">
        <f>IF(D223/J219&gt;0.042,"A projektelőkészítés költségeinek aránya meghaladja a megengedettet!","")</f>
        <v>#DIV/0!</v>
      </c>
      <c r="H223" s="99"/>
      <c r="I223" s="99"/>
      <c r="J223" s="99"/>
    </row>
    <row r="224" spans="1:10" ht="31.5" customHeight="1" x14ac:dyDescent="0.25">
      <c r="C224" s="58" t="s">
        <v>137</v>
      </c>
      <c r="D224" s="42">
        <f>J151</f>
        <v>0</v>
      </c>
      <c r="E224" s="93" t="e">
        <f>D224/J219</f>
        <v>#DIV/0!</v>
      </c>
      <c r="F224" s="41">
        <v>2.5000000000000001E-2</v>
      </c>
      <c r="G224" s="98" t="e">
        <f>IF(D224/J219&gt;0.025," A projektmenedzsment költségeinek aránya meghaladja a megengedettet!","")</f>
        <v>#DIV/0!</v>
      </c>
      <c r="H224" s="99"/>
      <c r="I224" s="99"/>
      <c r="J224" s="99"/>
    </row>
    <row r="225" spans="1:10" ht="36.75" customHeight="1" x14ac:dyDescent="0.25">
      <c r="C225" s="58" t="s">
        <v>138</v>
      </c>
      <c r="D225" s="42">
        <f>J177</f>
        <v>0</v>
      </c>
      <c r="E225" s="93" t="e">
        <f>D225/J219</f>
        <v>#DIV/0!</v>
      </c>
      <c r="F225" s="41">
        <v>5.0000000000000001E-3</v>
      </c>
      <c r="G225" s="98" t="e">
        <f>IF(D225/J219&gt;0.005,"Az általános költségek aránya meghaladja a megengedettet!","")</f>
        <v>#DIV/0!</v>
      </c>
      <c r="H225" s="99"/>
      <c r="I225" s="99"/>
      <c r="J225" s="99"/>
    </row>
    <row r="226" spans="1:10" ht="36.75" customHeight="1" x14ac:dyDescent="0.25">
      <c r="C226" s="58" t="s">
        <v>139</v>
      </c>
      <c r="D226" s="54">
        <f>+U73</f>
        <v>0</v>
      </c>
      <c r="E226" s="93" t="e">
        <f>D226/J219</f>
        <v>#DIV/0!</v>
      </c>
      <c r="F226" s="59">
        <v>5.0000000000000001E-3</v>
      </c>
      <c r="G226" s="98" t="e">
        <f>IF(D226/J219&gt;0.005,"A tájékoztatás nyilvánosság költség aránya meghaladja a megengedettet!","")</f>
        <v>#DIV/0!</v>
      </c>
      <c r="H226" s="99"/>
      <c r="I226" s="99"/>
      <c r="J226" s="99"/>
    </row>
    <row r="227" spans="1:10" ht="36.75" customHeight="1" x14ac:dyDescent="0.25">
      <c r="C227" s="58" t="s">
        <v>140</v>
      </c>
      <c r="D227" s="54">
        <f>+T21</f>
        <v>0</v>
      </c>
      <c r="E227" s="93" t="e">
        <f>D227/J219</f>
        <v>#DIV/0!</v>
      </c>
      <c r="F227" s="59">
        <v>0.01</v>
      </c>
      <c r="G227" s="98" t="e">
        <f>IF(D227/J219&gt;0.005,"A közbeszerzés költség aránya meghaladja a megengedettet!","")</f>
        <v>#DIV/0!</v>
      </c>
      <c r="H227" s="99"/>
      <c r="I227" s="99"/>
      <c r="J227" s="99"/>
    </row>
    <row r="228" spans="1:10" ht="36.75" customHeight="1" x14ac:dyDescent="0.25">
      <c r="C228" s="58" t="s">
        <v>141</v>
      </c>
      <c r="D228" s="54">
        <f>+T47</f>
        <v>0</v>
      </c>
      <c r="E228" s="93" t="e">
        <f>D228/J219</f>
        <v>#DIV/0!</v>
      </c>
      <c r="F228" s="59">
        <v>0.02</v>
      </c>
      <c r="G228" s="98" t="e">
        <f>IF(D228/J219&gt;0.005,"A Terület-előkészítés költség aránya meghaladja a megengedettet!","")</f>
        <v>#DIV/0!</v>
      </c>
      <c r="H228" s="99"/>
      <c r="I228" s="99"/>
      <c r="J228" s="99"/>
    </row>
    <row r="229" spans="1:10" ht="31.5" customHeight="1" x14ac:dyDescent="0.25">
      <c r="C229" s="58" t="s">
        <v>134</v>
      </c>
      <c r="D229" s="6">
        <f>+T73</f>
        <v>0</v>
      </c>
      <c r="E229" s="93" t="e">
        <f>D229/J219</f>
        <v>#DIV/0!</v>
      </c>
      <c r="F229" s="59">
        <v>0.01</v>
      </c>
      <c r="G229" s="98" t="e">
        <f>IF(D229/J219&gt;0.005,"A Műszaki ellenőrzés költség aránya meghaladja a megengedettet!","")</f>
        <v>#DIV/0!</v>
      </c>
      <c r="H229" s="99"/>
      <c r="I229" s="99"/>
      <c r="J229" s="99"/>
    </row>
    <row r="230" spans="1:10" ht="31.5" customHeight="1" x14ac:dyDescent="0.25">
      <c r="C230" s="89" t="s">
        <v>177</v>
      </c>
      <c r="D230" s="89" t="s">
        <v>178</v>
      </c>
      <c r="E230" s="89" t="s">
        <v>179</v>
      </c>
      <c r="F230" s="90" t="s">
        <v>180</v>
      </c>
      <c r="G230" s="87"/>
      <c r="H230" s="87"/>
      <c r="I230" s="87"/>
      <c r="J230" s="87"/>
    </row>
    <row r="231" spans="1:10" ht="49.5" customHeight="1" x14ac:dyDescent="0.25">
      <c r="C231" s="88" t="s">
        <v>168</v>
      </c>
      <c r="D231" s="6">
        <f>L21+L47+L73+L99+L125+L151+L177+L203</f>
        <v>0</v>
      </c>
      <c r="E231" s="92">
        <f>D231-F231</f>
        <v>0</v>
      </c>
      <c r="F231" s="91">
        <f>M21+M47+M73+M99+M125+M151+M177+M203</f>
        <v>0</v>
      </c>
      <c r="G231" s="87"/>
      <c r="H231" s="87"/>
      <c r="I231" s="87"/>
      <c r="J231" s="87"/>
    </row>
    <row r="232" spans="1:10" ht="31.5" customHeight="1" x14ac:dyDescent="0.25">
      <c r="C232" s="88" t="s">
        <v>169</v>
      </c>
      <c r="D232" s="6">
        <f>N21+N47+N73+N99+N125+N151+N177+N203</f>
        <v>0</v>
      </c>
      <c r="E232" s="92">
        <f>D232-F232</f>
        <v>0</v>
      </c>
      <c r="F232" s="91">
        <f>O21+O47+O73+O99+O125+O151+O177+O203</f>
        <v>0</v>
      </c>
      <c r="G232" s="87"/>
      <c r="H232" s="87"/>
      <c r="I232" s="87"/>
      <c r="J232" s="87"/>
    </row>
    <row r="233" spans="1:10" ht="31.5" customHeight="1" x14ac:dyDescent="0.25">
      <c r="C233" s="88" t="s">
        <v>170</v>
      </c>
      <c r="D233" s="6">
        <f>P21+P47+P73+P99+P125+P151+P177+P203</f>
        <v>0</v>
      </c>
      <c r="E233" s="92">
        <f>D233-F233</f>
        <v>0</v>
      </c>
      <c r="F233" s="91">
        <f>Q21+Q47+Q73+Q99+Q125+Q151+Q177+Q203</f>
        <v>0</v>
      </c>
      <c r="G233" s="87"/>
      <c r="H233" s="87"/>
      <c r="I233" s="87"/>
      <c r="J233" s="87"/>
    </row>
    <row r="234" spans="1:10" ht="31.5" customHeight="1" x14ac:dyDescent="0.25">
      <c r="C234" s="88" t="s">
        <v>171</v>
      </c>
      <c r="D234" s="6">
        <f>R21+R47+R73+R99+R125+R151+R177+R203</f>
        <v>0</v>
      </c>
      <c r="E234" s="92">
        <f>D234-F234</f>
        <v>0</v>
      </c>
      <c r="F234" s="91">
        <f>S21+S47+S73+S99+S125+S151+S177+S203</f>
        <v>0</v>
      </c>
      <c r="G234" s="87"/>
      <c r="H234" s="87"/>
      <c r="I234" s="87"/>
      <c r="J234" s="87"/>
    </row>
    <row r="235" spans="1:10" ht="31.5" customHeight="1" x14ac:dyDescent="0.25">
      <c r="C235" s="52"/>
      <c r="D235" s="30"/>
      <c r="E235" s="18"/>
      <c r="F235" s="53"/>
    </row>
    <row r="236" spans="1:10" x14ac:dyDescent="0.25">
      <c r="A236" s="44" t="s">
        <v>105</v>
      </c>
      <c r="B236" s="43"/>
      <c r="C236" s="18"/>
      <c r="D236" s="28"/>
      <c r="E236" s="28"/>
    </row>
    <row r="237" spans="1:10" x14ac:dyDescent="0.25">
      <c r="D237" s="28"/>
      <c r="E237" s="28"/>
      <c r="G237" s="140" t="s">
        <v>147</v>
      </c>
      <c r="H237" s="141"/>
      <c r="I237" s="141"/>
    </row>
    <row r="238" spans="1:10" x14ac:dyDescent="0.25">
      <c r="C238" s="18"/>
      <c r="D238" s="28"/>
      <c r="E238" s="28"/>
    </row>
    <row r="239" spans="1:10" x14ac:dyDescent="0.25">
      <c r="C239" s="18"/>
      <c r="D239" s="28"/>
      <c r="E239" s="28"/>
    </row>
    <row r="240" spans="1:10" x14ac:dyDescent="0.25">
      <c r="C240" s="18"/>
      <c r="D240" s="28"/>
      <c r="E240" s="28"/>
    </row>
  </sheetData>
  <sheetProtection insertRows="0"/>
  <autoFilter ref="V37:V41"/>
  <dataConsolidate/>
  <mergeCells count="140">
    <mergeCell ref="B186:J186"/>
    <mergeCell ref="A151:F151"/>
    <mergeCell ref="B212:J212"/>
    <mergeCell ref="B213:J213"/>
    <mergeCell ref="B214:J214"/>
    <mergeCell ref="A20:H20"/>
    <mergeCell ref="A46:H46"/>
    <mergeCell ref="A72:H72"/>
    <mergeCell ref="A98:H98"/>
    <mergeCell ref="B184:J184"/>
    <mergeCell ref="B205:J205"/>
    <mergeCell ref="A202:H202"/>
    <mergeCell ref="G203:I203"/>
    <mergeCell ref="A203:F203"/>
    <mergeCell ref="B210:J210"/>
    <mergeCell ref="B211:J211"/>
    <mergeCell ref="B23:J23"/>
    <mergeCell ref="A177:F177"/>
    <mergeCell ref="B208:J208"/>
    <mergeCell ref="B209:J209"/>
    <mergeCell ref="A164:J164"/>
    <mergeCell ref="B179:J179"/>
    <mergeCell ref="B180:J180"/>
    <mergeCell ref="B181:J181"/>
    <mergeCell ref="B185:J185"/>
    <mergeCell ref="G151:I151"/>
    <mergeCell ref="B110:J110"/>
    <mergeCell ref="A190:J190"/>
    <mergeCell ref="G237:I237"/>
    <mergeCell ref="B24:J24"/>
    <mergeCell ref="B25:J25"/>
    <mergeCell ref="B26:J26"/>
    <mergeCell ref="B27:J27"/>
    <mergeCell ref="B28:J28"/>
    <mergeCell ref="B29:J29"/>
    <mergeCell ref="A219:I219"/>
    <mergeCell ref="A218:I218"/>
    <mergeCell ref="A217:I217"/>
    <mergeCell ref="B30:J30"/>
    <mergeCell ref="B31:J31"/>
    <mergeCell ref="B32:J32"/>
    <mergeCell ref="B49:J49"/>
    <mergeCell ref="A124:H124"/>
    <mergeCell ref="G99:I99"/>
    <mergeCell ref="A99:F99"/>
    <mergeCell ref="G47:I47"/>
    <mergeCell ref="A47:F47"/>
    <mergeCell ref="B206:J206"/>
    <mergeCell ref="B207:J207"/>
    <mergeCell ref="G223:J223"/>
    <mergeCell ref="B56:J56"/>
    <mergeCell ref="A138:J138"/>
    <mergeCell ref="A152:J152"/>
    <mergeCell ref="B107:J107"/>
    <mergeCell ref="B131:J131"/>
    <mergeCell ref="B132:J132"/>
    <mergeCell ref="A86:J86"/>
    <mergeCell ref="A100:J100"/>
    <mergeCell ref="A112:J112"/>
    <mergeCell ref="B101:J101"/>
    <mergeCell ref="B102:J102"/>
    <mergeCell ref="B103:J103"/>
    <mergeCell ref="B104:J104"/>
    <mergeCell ref="B108:J108"/>
    <mergeCell ref="B109:J109"/>
    <mergeCell ref="A204:J204"/>
    <mergeCell ref="G177:I177"/>
    <mergeCell ref="A150:H150"/>
    <mergeCell ref="A176:H176"/>
    <mergeCell ref="B187:J187"/>
    <mergeCell ref="B188:J188"/>
    <mergeCell ref="B105:J105"/>
    <mergeCell ref="B106:J106"/>
    <mergeCell ref="B135:J135"/>
    <mergeCell ref="B136:J136"/>
    <mergeCell ref="A8:J8"/>
    <mergeCell ref="A34:J34"/>
    <mergeCell ref="A60:J60"/>
    <mergeCell ref="A74:J74"/>
    <mergeCell ref="B50:J50"/>
    <mergeCell ref="B51:J51"/>
    <mergeCell ref="B52:J52"/>
    <mergeCell ref="B53:J53"/>
    <mergeCell ref="B54:J54"/>
    <mergeCell ref="B55:J55"/>
    <mergeCell ref="B79:J79"/>
    <mergeCell ref="B80:J80"/>
    <mergeCell ref="B81:J81"/>
    <mergeCell ref="B82:J82"/>
    <mergeCell ref="G21:I21"/>
    <mergeCell ref="G125:I125"/>
    <mergeCell ref="A125:F125"/>
    <mergeCell ref="G73:I73"/>
    <mergeCell ref="A73:F73"/>
    <mergeCell ref="A2:J2"/>
    <mergeCell ref="D6:J6"/>
    <mergeCell ref="B83:J83"/>
    <mergeCell ref="B84:J84"/>
    <mergeCell ref="B127:J127"/>
    <mergeCell ref="A126:J126"/>
    <mergeCell ref="B128:J128"/>
    <mergeCell ref="B129:J129"/>
    <mergeCell ref="B130:J130"/>
    <mergeCell ref="A22:J22"/>
    <mergeCell ref="A48:J48"/>
    <mergeCell ref="A3:C3"/>
    <mergeCell ref="A4:C4"/>
    <mergeCell ref="A6:C6"/>
    <mergeCell ref="D3:J3"/>
    <mergeCell ref="D4:J4"/>
    <mergeCell ref="B57:J57"/>
    <mergeCell ref="B58:J58"/>
    <mergeCell ref="B76:J76"/>
    <mergeCell ref="B77:J77"/>
    <mergeCell ref="B78:J78"/>
    <mergeCell ref="B75:J75"/>
    <mergeCell ref="G228:J228"/>
    <mergeCell ref="G229:J229"/>
    <mergeCell ref="B183:J183"/>
    <mergeCell ref="A5:C5"/>
    <mergeCell ref="D5:J5"/>
    <mergeCell ref="A21:F21"/>
    <mergeCell ref="G226:J226"/>
    <mergeCell ref="G227:J227"/>
    <mergeCell ref="B182:J182"/>
    <mergeCell ref="B161:J161"/>
    <mergeCell ref="G224:J224"/>
    <mergeCell ref="G225:J225"/>
    <mergeCell ref="B153:J153"/>
    <mergeCell ref="B162:J162"/>
    <mergeCell ref="A178:J178"/>
    <mergeCell ref="B154:J154"/>
    <mergeCell ref="B155:J155"/>
    <mergeCell ref="B156:J156"/>
    <mergeCell ref="B157:J157"/>
    <mergeCell ref="B158:J158"/>
    <mergeCell ref="B159:J159"/>
    <mergeCell ref="B160:J160"/>
    <mergeCell ref="B133:J133"/>
    <mergeCell ref="B134:J134"/>
  </mergeCells>
  <dataValidations count="16">
    <dataValidation type="list" allowBlank="1" showInputMessage="1" showErrorMessage="1" sqref="C36:C45">
      <formula1>"Terület-előkészítési költség,Építéshez kapcsolódó költségek, Eszközbeszerzés költségei, Kármentesítéshez kapcsolódó műszaki beavatkozás költsége"</formula1>
    </dataValidation>
    <dataValidation type="list" allowBlank="1" showInputMessage="1" showErrorMessage="1" sqref="C62:C71">
      <formula1>"Szakmai megvalósításhoz kapcsolódó szolgáltatások költsége,Műszaki ellenőri szolgáltatás költsége,Egyéb műszaki jellegű szolgáltatás költsége,Egyéb szakértői szolgáltatás költsége,Kötelező nyilvánosság biztosításának költsége"</formula1>
    </dataValidation>
    <dataValidation type="list" allowBlank="1" showInputMessage="1" showErrorMessage="1" sqref="C88:C97">
      <formula1>"Szakmai megvalósításhoz kapcsolódó személyi jellegű ráfordítás,"</formula1>
    </dataValidation>
    <dataValidation type="list" allowBlank="1" showInputMessage="1" showErrorMessage="1" sqref="D88:D97">
      <mc:AlternateContent xmlns:x12ac="http://schemas.microsoft.com/office/spreadsheetml/2011/1/ac" xmlns:mc="http://schemas.openxmlformats.org/markup-compatibility/2006">
        <mc:Choice Requires="x12ac">
          <x12ac:list>Munkabér,"Foglalkoztatást terhelő adók,járulékok",Személyi jellegű egyéb kifizetések</x12ac:list>
        </mc:Choice>
        <mc:Fallback>
          <formula1>"Munkabér,Foglalkoztatást terhelő adók,járulékok,Személyi jellegű egyéb kifizetések"</formula1>
        </mc:Fallback>
      </mc:AlternateContent>
    </dataValidation>
    <dataValidation type="list" allowBlank="1" showInputMessage="1" showErrorMessage="1" sqref="C114:C123">
      <formula1>"Szakmai megvalósításhoz kapcsolódó egyéb költség"</formula1>
    </dataValidation>
    <dataValidation type="list" allowBlank="1" showInputMessage="1" showErrorMessage="1" sqref="D114:D123">
      <mc:AlternateContent xmlns:x12ac="http://schemas.microsoft.com/office/spreadsheetml/2011/1/ac" xmlns:mc="http://schemas.openxmlformats.org/markup-compatibility/2006">
        <mc:Choice Requires="x12ac">
          <x12ac:list>Szakmai megvalósításhoz kapcsolódó anyagköltség,"Szakmai megvalósításhoz kapcsolódó szállítási, tárolási, raktározási költségek"</x12ac:list>
        </mc:Choice>
        <mc:Fallback>
          <formula1>"Szakmai megvalósításhoz kapcsolódó anyagköltség,Szakmai megvalósításhoz kapcsolódó szállítási, tárolási, raktározási költségek"</formula1>
        </mc:Fallback>
      </mc:AlternateContent>
    </dataValidation>
    <dataValidation type="list" allowBlank="1" showInputMessage="1" showErrorMessage="1" sqref="C140:C149">
      <formula1>"Projektmenedzsment személyi jellegű ráfordítása,Projektmenedzsmenthez igénybevett szakértői szolgáltatás díja,Egyéb projektmenedzsment költség"</formula1>
    </dataValidation>
    <dataValidation type="list" allowBlank="1" showInputMessage="1" showErrorMessage="1" sqref="C166:C175">
      <formula1>"Általános vállalat-irányítási költség,Egyéb általános (rezsi) költség,"</formula1>
    </dataValidation>
    <dataValidation type="list" allowBlank="1" showInputMessage="1" showErrorMessage="1" sqref="C192:C201">
      <mc:AlternateContent xmlns:x12ac="http://schemas.microsoft.com/office/spreadsheetml/2011/1/ac" xmlns:mc="http://schemas.openxmlformats.org/markup-compatibility/2006">
        <mc:Choice Requires="x12ac">
          <x12ac:list>"Adók, közterhek (ide nem értve a le nem vonható áfát)"</x12ac:list>
        </mc:Choice>
        <mc:Fallback>
          <formula1>"Adók, közterhek (ide nem értve a le nem vonható áfát)"</formula1>
        </mc:Fallback>
      </mc:AlternateContent>
    </dataValidation>
    <dataValidation type="list" allowBlank="1" showInputMessage="1" showErrorMessage="1" sqref="D36:D45">
      <formula1>$V$37:$V$42</formula1>
    </dataValidation>
    <dataValidation type="list" allowBlank="1" showInputMessage="1" showErrorMessage="1" sqref="D62:D71">
      <formula1>$V$62:$V$68</formula1>
    </dataValidation>
    <dataValidation type="list" allowBlank="1" showInputMessage="1" showErrorMessage="1" sqref="D166:D175">
      <formula1>$V$166:$V$173</formula1>
    </dataValidation>
    <dataValidation type="list" allowBlank="1" showInputMessage="1" showErrorMessage="1" sqref="D140:D149">
      <formula1>$V$140:$V$145</formula1>
    </dataValidation>
    <dataValidation type="list" allowBlank="1" showInputMessage="1" showErrorMessage="1" sqref="C10:C19">
      <mc:AlternateContent xmlns:x12ac="http://schemas.microsoft.com/office/spreadsheetml/2011/1/ac" xmlns:mc="http://schemas.openxmlformats.org/markup-compatibility/2006">
        <mc:Choice Requires="x12ac">
          <x12ac:list>"Előzetes tanulmányok, engedélyezési dokumentumok költsége",Közbeszerzés költsége, Egyéb projektelőkészítéshez kapcsolódó költség</x12ac:list>
        </mc:Choice>
        <mc:Fallback>
          <formula1>"Előzetes tanulmányok, engedélyezési dokumentumok költsége,Közbeszerzés költsége, Egyéb projektelőkészítéshez kapcsolódó költség"</formula1>
        </mc:Fallback>
      </mc:AlternateContent>
    </dataValidation>
    <dataValidation type="list" allowBlank="1" showInputMessage="1" showErrorMessage="1" sqref="B10:B19 B192:B201 B166:B175 B140:B149 B114:B123 B88:B97 B62:B71 B36:B45">
      <formula1>$W$4:$W$7</formula1>
    </dataValidation>
    <dataValidation type="list" allowBlank="1" showInputMessage="1" showErrorMessage="1" sqref="D10:D19">
      <formula1>$U$10:$U$18</formula1>
    </dataValidation>
  </dataValidations>
  <pageMargins left="0.25" right="0.25" top="0.75" bottom="0.75" header="0.3" footer="0.3"/>
  <pageSetup paperSize="9" scale="47" orientation="landscape" r:id="rId1"/>
  <headerFooter>
    <oddFooter>&amp;C&amp;P</oddFooter>
  </headerFooter>
  <rowBreaks count="3" manualBreakCount="3">
    <brk id="33" max="16383" man="1"/>
    <brk id="136" max="10" man="1"/>
    <brk id="197" max="10" man="1"/>
  </rowBreaks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6"/>
  <sheetViews>
    <sheetView workbookViewId="0">
      <selection activeCell="B8" sqref="B8"/>
    </sheetView>
  </sheetViews>
  <sheetFormatPr defaultRowHeight="15" x14ac:dyDescent="0.25"/>
  <cols>
    <col min="1" max="1" width="172.7109375" style="11" bestFit="1" customWidth="1"/>
  </cols>
  <sheetData>
    <row r="2" spans="1:1" x14ac:dyDescent="0.25">
      <c r="A2" s="21" t="s">
        <v>107</v>
      </c>
    </row>
    <row r="3" spans="1:1" s="23" customFormat="1" x14ac:dyDescent="0.25">
      <c r="A3" s="22"/>
    </row>
    <row r="4" spans="1:1" s="24" customFormat="1" x14ac:dyDescent="0.25">
      <c r="A4" s="22" t="s">
        <v>56</v>
      </c>
    </row>
    <row r="5" spans="1:1" ht="60.75" customHeight="1" x14ac:dyDescent="0.25">
      <c r="A5" s="85" t="s">
        <v>176</v>
      </c>
    </row>
    <row r="6" spans="1:1" ht="30" x14ac:dyDescent="0.25">
      <c r="A6" s="11" t="s">
        <v>108</v>
      </c>
    </row>
    <row r="7" spans="1:1" ht="30" x14ac:dyDescent="0.25">
      <c r="A7" s="11" t="s">
        <v>55</v>
      </c>
    </row>
    <row r="9" spans="1:1" ht="45" x14ac:dyDescent="0.25">
      <c r="A9" s="27" t="s">
        <v>109</v>
      </c>
    </row>
    <row r="11" spans="1:1" ht="45" x14ac:dyDescent="0.25">
      <c r="A11" s="11" t="s">
        <v>175</v>
      </c>
    </row>
    <row r="13" spans="1:1" x14ac:dyDescent="0.25">
      <c r="A13" s="25"/>
    </row>
    <row r="18" spans="1:1" x14ac:dyDescent="0.25">
      <c r="A18" s="10"/>
    </row>
    <row r="26" spans="1:1" x14ac:dyDescent="0.25">
      <c r="A26" s="1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költségvetés</vt:lpstr>
      <vt:lpstr>magyarázat</vt:lpstr>
      <vt:lpstr>költségvetés!Nyomtatási_terület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emerg9@MOSZ.local</dc:creator>
  <cp:lastModifiedBy>USER</cp:lastModifiedBy>
  <cp:lastPrinted>2018-04-27T08:24:32Z</cp:lastPrinted>
  <dcterms:created xsi:type="dcterms:W3CDTF">2012-04-26T08:13:37Z</dcterms:created>
  <dcterms:modified xsi:type="dcterms:W3CDTF">2018-05-10T17:19:29Z</dcterms:modified>
</cp:coreProperties>
</file>